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225" windowWidth="14400" windowHeight="14475"/>
  </bookViews>
  <sheets>
    <sheet name="Utilities" sheetId="11" r:id="rId1"/>
    <sheet name="Instructions" sheetId="12" r:id="rId2"/>
    <sheet name="Data" sheetId="13" r:id="rId3"/>
  </sheets>
  <calcPr calcId="145621"/>
</workbook>
</file>

<file path=xl/calcChain.xml><?xml version="1.0" encoding="utf-8"?>
<calcChain xmlns="http://schemas.openxmlformats.org/spreadsheetml/2006/main">
  <c r="O11" i="12" l="1"/>
  <c r="N11" i="12"/>
  <c r="O10" i="12"/>
  <c r="N10" i="12"/>
  <c r="H11" i="12" l="1"/>
  <c r="H10" i="12"/>
  <c r="A21" i="12" l="1"/>
  <c r="C21" i="12" s="1"/>
  <c r="A12" i="12"/>
  <c r="C12" i="12" s="1"/>
  <c r="A13" i="12"/>
  <c r="C13" i="12" s="1"/>
  <c r="A14" i="12"/>
  <c r="C14" i="12" s="1"/>
  <c r="A15" i="12"/>
  <c r="A16" i="12"/>
  <c r="C16" i="12" s="1"/>
  <c r="A17" i="12"/>
  <c r="C17" i="12" s="1"/>
  <c r="A18" i="12"/>
  <c r="C18" i="12" s="1"/>
  <c r="A19" i="12"/>
  <c r="A20" i="12"/>
  <c r="C20" i="12" s="1"/>
  <c r="A11" i="12"/>
  <c r="C11" i="12" s="1"/>
  <c r="R21" i="12"/>
  <c r="O21" i="12"/>
  <c r="N21" i="12"/>
  <c r="H21" i="12"/>
  <c r="Q21" i="12" s="1"/>
  <c r="R20" i="12"/>
  <c r="O20" i="12"/>
  <c r="N20" i="12"/>
  <c r="H20" i="12"/>
  <c r="Q20" i="12" s="1"/>
  <c r="R19" i="12"/>
  <c r="O19" i="12"/>
  <c r="N19" i="12"/>
  <c r="H19" i="12"/>
  <c r="Q19" i="12" s="1"/>
  <c r="C19" i="12"/>
  <c r="R18" i="12"/>
  <c r="O18" i="12"/>
  <c r="N18" i="12"/>
  <c r="H18" i="12"/>
  <c r="Q18" i="12" s="1"/>
  <c r="R17" i="12"/>
  <c r="O17" i="12"/>
  <c r="N17" i="12"/>
  <c r="H17" i="12"/>
  <c r="Q17" i="12" s="1"/>
  <c r="R16" i="12"/>
  <c r="O16" i="12"/>
  <c r="N16" i="12"/>
  <c r="H16" i="12"/>
  <c r="Q16" i="12" s="1"/>
  <c r="R15" i="12"/>
  <c r="O15" i="12"/>
  <c r="N15" i="12"/>
  <c r="H15" i="12"/>
  <c r="Q15" i="12" s="1"/>
  <c r="C15" i="12"/>
  <c r="R14" i="12"/>
  <c r="O14" i="12"/>
  <c r="N14" i="12"/>
  <c r="H14" i="12"/>
  <c r="Q14" i="12" s="1"/>
  <c r="R13" i="12"/>
  <c r="O13" i="12"/>
  <c r="N13" i="12"/>
  <c r="H13" i="12"/>
  <c r="Q13" i="12" s="1"/>
  <c r="R12" i="12"/>
  <c r="O12" i="12"/>
  <c r="N12" i="12"/>
  <c r="H12" i="12"/>
  <c r="Q12" i="12" s="1"/>
  <c r="R11" i="12"/>
  <c r="S11" i="12"/>
  <c r="Q11" i="12"/>
  <c r="R10" i="12"/>
  <c r="S10" i="12"/>
  <c r="C10" i="12"/>
  <c r="C8" i="11"/>
  <c r="P12" i="12" l="1"/>
  <c r="P15" i="12"/>
  <c r="P19" i="12"/>
  <c r="P20" i="12"/>
  <c r="P16" i="12"/>
  <c r="C22" i="12"/>
  <c r="H22" i="12"/>
  <c r="P13" i="12"/>
  <c r="P17" i="12"/>
  <c r="P21" i="12"/>
  <c r="P14" i="12"/>
  <c r="P18" i="12"/>
  <c r="S12" i="12"/>
  <c r="S13" i="12"/>
  <c r="S14" i="12"/>
  <c r="S15" i="12"/>
  <c r="S16" i="12"/>
  <c r="S17" i="12"/>
  <c r="S18" i="12"/>
  <c r="S19" i="12"/>
  <c r="S20" i="12"/>
  <c r="S21" i="12"/>
  <c r="O23" i="12"/>
  <c r="P10" i="12"/>
  <c r="P11" i="12"/>
  <c r="Q10" i="12"/>
  <c r="H19" i="11"/>
  <c r="Q19" i="11" s="1"/>
  <c r="H10" i="11"/>
  <c r="H11" i="11"/>
  <c r="H12" i="11"/>
  <c r="H13" i="11"/>
  <c r="H14" i="11"/>
  <c r="H15" i="11"/>
  <c r="H16" i="11"/>
  <c r="H17" i="11"/>
  <c r="H18" i="11"/>
  <c r="H9" i="11"/>
  <c r="H8" i="11"/>
  <c r="N8" i="11"/>
  <c r="O8" i="11"/>
  <c r="Q8" i="11"/>
  <c r="R8" i="11"/>
  <c r="C9" i="11"/>
  <c r="Q9" i="11"/>
  <c r="N9" i="11"/>
  <c r="O9" i="11"/>
  <c r="P9" i="11" s="1"/>
  <c r="R9" i="11"/>
  <c r="S9" i="11"/>
  <c r="C10" i="11"/>
  <c r="N10" i="11"/>
  <c r="O10" i="11"/>
  <c r="P10" i="11" s="1"/>
  <c r="Q10" i="11"/>
  <c r="R10" i="11"/>
  <c r="S10" i="11"/>
  <c r="C11" i="11"/>
  <c r="N11" i="11"/>
  <c r="O11" i="11"/>
  <c r="S11" i="11" s="1"/>
  <c r="Q11" i="11"/>
  <c r="R11" i="11"/>
  <c r="C12" i="11"/>
  <c r="N12" i="11"/>
  <c r="O12" i="11"/>
  <c r="R12" i="11"/>
  <c r="S12" i="11"/>
  <c r="C13" i="11"/>
  <c r="N13" i="11"/>
  <c r="O13" i="11"/>
  <c r="R13" i="11"/>
  <c r="S13" i="11"/>
  <c r="C14" i="11"/>
  <c r="N14" i="11"/>
  <c r="O14" i="11"/>
  <c r="R14" i="11"/>
  <c r="S14" i="11"/>
  <c r="C15" i="11"/>
  <c r="N15" i="11"/>
  <c r="O15" i="11"/>
  <c r="R15" i="11"/>
  <c r="S15" i="11"/>
  <c r="C16" i="11"/>
  <c r="N16" i="11"/>
  <c r="O16" i="11"/>
  <c r="R16" i="11"/>
  <c r="S16" i="11"/>
  <c r="C17" i="11"/>
  <c r="N17" i="11"/>
  <c r="O17" i="11"/>
  <c r="R17" i="11"/>
  <c r="S17" i="11"/>
  <c r="C18" i="11"/>
  <c r="Q18" i="11"/>
  <c r="N18" i="11"/>
  <c r="O18" i="11"/>
  <c r="P18" i="11" s="1"/>
  <c r="R18" i="11"/>
  <c r="S18" i="11"/>
  <c r="C19" i="11"/>
  <c r="N19" i="11"/>
  <c r="O19" i="11"/>
  <c r="R19" i="11"/>
  <c r="S19" i="11"/>
  <c r="P22" i="12" l="1"/>
  <c r="P19" i="11"/>
  <c r="P8" i="11"/>
  <c r="P11" i="11"/>
  <c r="S8" i="11"/>
  <c r="Q17" i="11"/>
  <c r="P17" i="11"/>
  <c r="Q16" i="11"/>
  <c r="P16" i="11"/>
  <c r="Q15" i="11"/>
  <c r="P15" i="11"/>
  <c r="Q14" i="11"/>
  <c r="P14" i="11"/>
  <c r="Q13" i="11"/>
  <c r="P13" i="11"/>
  <c r="Q12" i="11"/>
  <c r="P12" i="11"/>
  <c r="H20" i="11"/>
  <c r="C20" i="11"/>
  <c r="P20" i="11" l="1"/>
  <c r="O21" i="11"/>
</calcChain>
</file>

<file path=xl/sharedStrings.xml><?xml version="1.0" encoding="utf-8"?>
<sst xmlns="http://schemas.openxmlformats.org/spreadsheetml/2006/main" count="92" uniqueCount="58">
  <si>
    <t>Demand</t>
  </si>
  <si>
    <t>Meter #</t>
  </si>
  <si>
    <t>Days</t>
  </si>
  <si>
    <t>Total</t>
  </si>
  <si>
    <t>kWh</t>
  </si>
  <si>
    <t>kW</t>
  </si>
  <si>
    <t>Start</t>
  </si>
  <si>
    <t>End</t>
  </si>
  <si>
    <t>Initial</t>
  </si>
  <si>
    <t>Final</t>
  </si>
  <si>
    <t>%</t>
  </si>
  <si>
    <t>HDD</t>
  </si>
  <si>
    <t>CDD</t>
  </si>
  <si>
    <t>SUMMARY OUTPUT</t>
  </si>
  <si>
    <t>Regression Statistics</t>
  </si>
  <si>
    <t>Multiple R</t>
  </si>
  <si>
    <t>Account #</t>
  </si>
  <si>
    <t>Read Dates</t>
  </si>
  <si>
    <t>Charges</t>
  </si>
  <si>
    <t>kWh Readings</t>
  </si>
  <si>
    <t>3rd Party</t>
  </si>
  <si>
    <t>Fixed</t>
  </si>
  <si>
    <t>Bill</t>
  </si>
  <si>
    <t>$/kW</t>
  </si>
  <si>
    <t>Average Cost per kWh:</t>
  </si>
  <si>
    <t>Annual Cost:</t>
  </si>
  <si>
    <t>Billing Days:</t>
  </si>
  <si>
    <t>Average Monthly Use:</t>
  </si>
  <si>
    <t>cents</t>
  </si>
  <si>
    <r>
      <rPr>
        <b/>
        <sz val="11"/>
        <rFont val="Calibri"/>
        <family val="2"/>
      </rPr>
      <t>¢</t>
    </r>
    <r>
      <rPr>
        <b/>
        <sz val="11"/>
        <rFont val="Calibri"/>
        <family val="2"/>
        <scheme val="minor"/>
      </rPr>
      <t>/kWh</t>
    </r>
  </si>
  <si>
    <r>
      <rPr>
        <b/>
        <sz val="11"/>
        <color theme="1"/>
        <rFont val="Calibri"/>
        <family val="2"/>
        <scheme val="minor"/>
      </rPr>
      <t>Initial and Final Readings:</t>
    </r>
    <r>
      <rPr>
        <sz val="11"/>
        <color theme="1"/>
        <rFont val="Calibri"/>
        <family val="2"/>
        <scheme val="minor"/>
      </rPr>
      <t xml:space="preserve"> The beginning and ending kilowatt-hour readings from the meter.</t>
    </r>
  </si>
  <si>
    <r>
      <rPr>
        <b/>
        <sz val="11"/>
        <color theme="1"/>
        <rFont val="Calibri"/>
        <family val="2"/>
        <scheme val="minor"/>
      </rPr>
      <t>kWh:</t>
    </r>
    <r>
      <rPr>
        <sz val="11"/>
        <color theme="1"/>
        <rFont val="Calibri"/>
        <family val="2"/>
        <scheme val="minor"/>
      </rPr>
      <t xml:space="preserve"> Kilowatt-hours - This is calculated from the initial and final readings, but may be overriden with the kilowatt-hour total from the bill.</t>
    </r>
  </si>
  <si>
    <r>
      <rPr>
        <b/>
        <sz val="11"/>
        <color theme="1"/>
        <rFont val="Calibri"/>
        <family val="2"/>
        <scheme val="minor"/>
      </rPr>
      <t xml:space="preserve">kW: </t>
    </r>
    <r>
      <rPr>
        <sz val="11"/>
        <color theme="1"/>
        <rFont val="Calibri"/>
        <family val="2"/>
        <scheme val="minor"/>
      </rPr>
      <t>This is the demand, in kilowatts.  Some bills will not show demand, in which case this column should be 0</t>
    </r>
  </si>
  <si>
    <t>CHARGES:</t>
  </si>
  <si>
    <r>
      <rPr>
        <b/>
        <sz val="11"/>
        <color theme="1"/>
        <rFont val="Calibri"/>
        <family val="2"/>
        <scheme val="minor"/>
      </rPr>
      <t xml:space="preserve">kW: </t>
    </r>
    <r>
      <rPr>
        <sz val="11"/>
        <color theme="1"/>
        <rFont val="Calibri"/>
        <family val="2"/>
        <scheme val="minor"/>
      </rPr>
      <t>All charges based on electrical demand in kW or kVA.  The number in the column should be the sum of all the kW(or kVA) charges.</t>
    </r>
  </si>
  <si>
    <r>
      <rPr>
        <b/>
        <sz val="11"/>
        <color theme="1"/>
        <rFont val="Calibri"/>
        <family val="2"/>
        <scheme val="minor"/>
      </rPr>
      <t>kWh:</t>
    </r>
    <r>
      <rPr>
        <sz val="11"/>
        <color theme="1"/>
        <rFont val="Calibri"/>
        <family val="2"/>
        <scheme val="minor"/>
      </rPr>
      <t xml:space="preserve"> All charges based on the electrical use in kilowatt-hours (except 3</t>
    </r>
    <r>
      <rPr>
        <vertAlign val="superscript"/>
        <sz val="11"/>
        <color theme="1"/>
        <rFont val="Calibri"/>
        <family val="2"/>
        <scheme val="minor"/>
      </rPr>
      <t>rd</t>
    </r>
    <r>
      <rPr>
        <sz val="11"/>
        <color theme="1"/>
        <rFont val="Calibri"/>
        <family val="2"/>
        <scheme val="minor"/>
      </rPr>
      <t xml:space="preserve"> party charges).  The number in this column should be the sum of all kilowatt-hour charges</t>
    </r>
  </si>
  <si>
    <r>
      <rPr>
        <b/>
        <sz val="11"/>
        <color theme="1"/>
        <rFont val="Calibri"/>
        <family val="2"/>
        <scheme val="minor"/>
      </rPr>
      <t>3</t>
    </r>
    <r>
      <rPr>
        <b/>
        <vertAlign val="superscript"/>
        <sz val="11"/>
        <color theme="1"/>
        <rFont val="Calibri"/>
        <family val="2"/>
        <scheme val="minor"/>
      </rPr>
      <t>rd</t>
    </r>
    <r>
      <rPr>
        <b/>
        <sz val="11"/>
        <color theme="1"/>
        <rFont val="Calibri"/>
        <family val="2"/>
        <scheme val="minor"/>
      </rPr>
      <t xml:space="preserve"> Party:</t>
    </r>
    <r>
      <rPr>
        <sz val="11"/>
        <color theme="1"/>
        <rFont val="Calibri"/>
        <family val="2"/>
        <scheme val="minor"/>
      </rPr>
      <t xml:space="preserve"> Electrical customers may use a 3</t>
    </r>
    <r>
      <rPr>
        <vertAlign val="superscript"/>
        <sz val="11"/>
        <color theme="1"/>
        <rFont val="Calibri"/>
        <family val="2"/>
        <scheme val="minor"/>
      </rPr>
      <t>rd</t>
    </r>
    <r>
      <rPr>
        <sz val="11"/>
        <color theme="1"/>
        <rFont val="Calibri"/>
        <family val="2"/>
        <scheme val="minor"/>
      </rPr>
      <t xml:space="preserve"> party to supply the electricity.  These charges are typically shown separately.</t>
    </r>
  </si>
  <si>
    <t>Subtotal</t>
  </si>
  <si>
    <t>Location:</t>
  </si>
  <si>
    <t>ELECTRIC BILLING ANNUAL SUMMARY</t>
  </si>
  <si>
    <r>
      <rPr>
        <b/>
        <sz val="11"/>
        <rFont val="Calibri"/>
        <family val="2"/>
        <scheme val="minor"/>
      </rPr>
      <t xml:space="preserve">Start and End Dates (OPTIONAL): </t>
    </r>
    <r>
      <rPr>
        <sz val="11"/>
        <rFont val="Calibri"/>
        <family val="2"/>
        <scheme val="minor"/>
      </rPr>
      <t>The start data is the beginning of the billing period and the end date is usually the date when the meter is read.</t>
    </r>
  </si>
  <si>
    <r>
      <rPr>
        <b/>
        <sz val="11"/>
        <color theme="1"/>
        <rFont val="Calibri"/>
        <family val="2"/>
        <scheme val="minor"/>
      </rPr>
      <t>Days (CALCULATED):</t>
    </r>
    <r>
      <rPr>
        <sz val="11"/>
        <color theme="1"/>
        <rFont val="Calibri"/>
        <family val="2"/>
        <scheme val="minor"/>
      </rPr>
      <t xml:space="preserve"> Number of days in the billing period.  This column is calculated, but the values can be overridden.</t>
    </r>
  </si>
  <si>
    <r>
      <rPr>
        <b/>
        <sz val="11"/>
        <color theme="1"/>
        <rFont val="Calibri"/>
        <family val="2"/>
        <scheme val="minor"/>
      </rPr>
      <t xml:space="preserve">HDD and CDD (OPTIONAL): </t>
    </r>
    <r>
      <rPr>
        <sz val="11"/>
        <color theme="1"/>
        <rFont val="Calibri"/>
        <family val="2"/>
        <scheme val="minor"/>
      </rPr>
      <t>Heating and Cooling Degree Days.  May be useful for understanding how the use varies with heating or cooling.</t>
    </r>
  </si>
  <si>
    <r>
      <rPr>
        <b/>
        <sz val="11"/>
        <color theme="1"/>
        <rFont val="Calibri"/>
        <family val="2"/>
        <scheme val="minor"/>
      </rPr>
      <t xml:space="preserve">Subtotal (CALCULATED): </t>
    </r>
    <r>
      <rPr>
        <sz val="11"/>
        <color theme="1"/>
        <rFont val="Calibri"/>
        <family val="2"/>
        <scheme val="minor"/>
      </rPr>
      <t>The sum of all charges from the electrical service provider.  This total does not include third party costs.</t>
    </r>
  </si>
  <si>
    <r>
      <t xml:space="preserve">Total (CALCULATED): </t>
    </r>
    <r>
      <rPr>
        <sz val="11"/>
        <color theme="1"/>
        <rFont val="Calibri"/>
        <family val="2"/>
        <scheme val="minor"/>
      </rPr>
      <t>The total charges on the bill.  This includes third party charges.</t>
    </r>
  </si>
  <si>
    <r>
      <rPr>
        <b/>
        <sz val="11"/>
        <rFont val="Calibri"/>
        <family val="2"/>
      </rPr>
      <t>Bill (¢</t>
    </r>
    <r>
      <rPr>
        <b/>
        <sz val="11"/>
        <rFont val="Calibri"/>
        <family val="2"/>
        <scheme val="minor"/>
      </rPr>
      <t xml:space="preserve">/kWh) (CALCULATED): </t>
    </r>
    <r>
      <rPr>
        <sz val="11"/>
        <rFont val="Calibri"/>
        <family val="2"/>
        <scheme val="minor"/>
      </rPr>
      <t>The cost per kilowatt for the billing period.</t>
    </r>
  </si>
  <si>
    <r>
      <rPr>
        <b/>
        <sz val="11"/>
        <rFont val="Calibri"/>
        <family val="2"/>
      </rPr>
      <t>3</t>
    </r>
    <r>
      <rPr>
        <b/>
        <vertAlign val="superscript"/>
        <sz val="11"/>
        <rFont val="Calibri"/>
        <family val="2"/>
      </rPr>
      <t>rd</t>
    </r>
    <r>
      <rPr>
        <b/>
        <sz val="11"/>
        <rFont val="Calibri"/>
        <family val="2"/>
      </rPr>
      <t xml:space="preserve"> Party (¢</t>
    </r>
    <r>
      <rPr>
        <b/>
        <sz val="11"/>
        <rFont val="Calibri"/>
        <family val="2"/>
        <scheme val="minor"/>
      </rPr>
      <t xml:space="preserve">/kWh) (CALCULATED): </t>
    </r>
    <r>
      <rPr>
        <sz val="11"/>
        <rFont val="Calibri"/>
        <family val="2"/>
        <scheme val="minor"/>
      </rPr>
      <t>The cost per kilowatt charged by a third party supplier.</t>
    </r>
  </si>
  <si>
    <r>
      <rPr>
        <b/>
        <sz val="11"/>
        <color theme="1"/>
        <rFont val="Calibri"/>
        <family val="2"/>
        <scheme val="minor"/>
      </rPr>
      <t>Demand $/kW (CALCULATED):</t>
    </r>
    <r>
      <rPr>
        <sz val="11"/>
        <color theme="1"/>
        <rFont val="Calibri"/>
        <family val="2"/>
        <scheme val="minor"/>
      </rPr>
      <t xml:space="preserve"> The charge for each kW of demand (only for customers that are billed for demand)</t>
    </r>
  </si>
  <si>
    <r>
      <rPr>
        <b/>
        <sz val="11"/>
        <color theme="1"/>
        <rFont val="Calibri"/>
        <family val="2"/>
        <scheme val="minor"/>
      </rPr>
      <t xml:space="preserve">Demand % (CALCULATED): </t>
    </r>
    <r>
      <rPr>
        <sz val="11"/>
        <color theme="1"/>
        <rFont val="Calibri"/>
        <family val="2"/>
        <scheme val="minor"/>
      </rPr>
      <t>The percentage of the total bill that is attributable to demand.  High percentages (&gt;25%) indicate loads that are unevenly distributed over time.</t>
    </r>
  </si>
  <si>
    <t>COLUMN DESCRIPTIONS:</t>
  </si>
  <si>
    <t>This spreadsheet provides a summary of electricity usage and costs based on up to 12 months of billing data.  Electric bills usually provide most or all of the information on the spreadsheet.</t>
  </si>
  <si>
    <t>The completed spreadsheet calculates the average monthly use, total annual cost and average cost per kilowatt-hour.   The rightmost column shows how much of the bill is attributable to demand (kilowatts).  When this number is high (above 25%) it usually means the the electric load is not evenly distributed over time.  This can be caused by large equipment that only operates intermittently. Highlighted data shows when the highest usage, highest cost, greatest demand and largest percentage attributable to demand occurred.</t>
  </si>
  <si>
    <t>INSTRUCTIONS AND SAMPLE DATA</t>
  </si>
  <si>
    <t>SAMPLE DATA:</t>
  </si>
  <si>
    <t>Password</t>
  </si>
  <si>
    <r>
      <rPr>
        <b/>
        <sz val="11"/>
        <color theme="1"/>
        <rFont val="Calibri"/>
        <family val="2"/>
        <scheme val="minor"/>
      </rPr>
      <t xml:space="preserve">Fixed: </t>
    </r>
    <r>
      <rPr>
        <sz val="11"/>
        <color theme="1"/>
        <rFont val="Calibri"/>
        <family val="2"/>
        <scheme val="minor"/>
      </rPr>
      <t>Any fixed fees, Including service charges, one time fees and other charges not related to use (kW-hour) or demand (kW)</t>
    </r>
  </si>
  <si>
    <t>This worksheet is protected to prevent inadvertent modification of its contents.</t>
  </si>
  <si>
    <t>ELECTRIC</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</si>
</sst>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_(* #,##0_);_(* \(#,##0\);_(* &quot;-&quot;??_);_(@_)"/>
    <numFmt numFmtId="165" formatCode="0.0"/>
    <numFmt numFmtId="166" formatCode="0.000"/>
    <numFmt numFmtId="167" formatCode="0.0000"/>
    <numFmt numFmtId="168" formatCode="0.00000"/>
    <numFmt numFmtId="169" formatCode="_(* #,##0.0000_);_(* \(#,##0.0000\);_(* &quot;-&quot;??_);_(@_)"/>
    <numFmt numFmtId="170" formatCode="_(* #,##0.0_);_(* \(#,##0.0\);_(* &quot;-&quot;??_);_(@_)"/>
    <numFmt numFmtId="172" formatCode="0_);\(0\)"/>
    <numFmt numFmtId="173"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b/>
      <vertAlign val="superscript"/>
      <sz val="11"/>
      <color theme="1"/>
      <name val="Calibri"/>
      <family val="2"/>
      <scheme val="minor"/>
    </font>
    <font>
      <b/>
      <i/>
      <sz val="11"/>
      <color theme="1"/>
      <name val="Calibri"/>
      <family val="2"/>
      <scheme val="minor"/>
    </font>
    <font>
      <sz val="10"/>
      <name val="Verdana"/>
      <family val="2"/>
    </font>
    <font>
      <b/>
      <sz val="11"/>
      <name val="Calibri"/>
      <family val="2"/>
      <scheme val="minor"/>
    </font>
    <font>
      <i/>
      <sz val="11"/>
      <name val="Calibri"/>
      <family val="2"/>
      <scheme val="minor"/>
    </font>
    <font>
      <b/>
      <sz val="11"/>
      <name val="Calibri"/>
      <family val="2"/>
    </font>
    <font>
      <vertAlign val="superscript"/>
      <sz val="11"/>
      <color theme="1"/>
      <name val="Calibri"/>
      <family val="2"/>
      <scheme val="minor"/>
    </font>
    <font>
      <b/>
      <sz val="12"/>
      <color theme="1"/>
      <name val="Calibri"/>
      <family val="2"/>
      <scheme val="minor"/>
    </font>
    <font>
      <b/>
      <vertAlign val="superscript"/>
      <sz val="11"/>
      <name val="Calibri"/>
      <family val="2"/>
    </font>
    <font>
      <b/>
      <sz val="11"/>
      <color theme="6" tint="-0.499984740745262"/>
      <name val="Calibri"/>
      <family val="2"/>
      <scheme val="minor"/>
    </font>
    <font>
      <b/>
      <i/>
      <u/>
      <sz val="11"/>
      <color theme="6" tint="-0.499984740745262"/>
      <name val="Calibri"/>
      <family val="2"/>
      <scheme val="minor"/>
    </font>
    <font>
      <b/>
      <i/>
      <u/>
      <sz val="11"/>
      <color theme="1"/>
      <name val="Calibri"/>
      <family val="2"/>
      <scheme val="minor"/>
    </font>
    <font>
      <sz val="10"/>
      <color rgb="FF333333"/>
      <name val="Arial"/>
      <family val="2"/>
    </font>
    <font>
      <sz val="11"/>
      <color theme="6" tint="-0.499984740745262"/>
      <name val="Calibri"/>
      <family val="2"/>
      <scheme val="minor"/>
    </font>
    <font>
      <b/>
      <u/>
      <sz val="12"/>
      <color theme="1"/>
      <name val="Calibri"/>
      <family val="2"/>
      <scheme val="minor"/>
    </font>
    <font>
      <b/>
      <u/>
      <sz val="12"/>
      <color theme="9" tint="-0.499984740745262"/>
      <name val="Calibri"/>
      <family val="2"/>
      <scheme val="minor"/>
    </font>
    <font>
      <i/>
      <sz val="11"/>
      <color rgb="FFC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6" tint="-0.249977111117893"/>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2" fillId="0" borderId="0"/>
  </cellStyleXfs>
  <cellXfs count="197">
    <xf numFmtId="0" fontId="0" fillId="0" borderId="0" xfId="0"/>
    <xf numFmtId="0" fontId="0" fillId="0" borderId="0" xfId="0" applyAlignment="1"/>
    <xf numFmtId="14" fontId="0" fillId="0" borderId="0" xfId="0" applyNumberFormat="1"/>
    <xf numFmtId="166" fontId="0" fillId="0" borderId="0" xfId="0" applyNumberFormat="1"/>
    <xf numFmtId="167" fontId="0" fillId="0" borderId="0" xfId="0" applyNumberFormat="1"/>
    <xf numFmtId="168" fontId="0" fillId="0" borderId="0" xfId="0" applyNumberFormat="1"/>
    <xf numFmtId="0" fontId="0" fillId="0" borderId="0" xfId="0" applyFont="1"/>
    <xf numFmtId="0" fontId="0" fillId="0" borderId="0" xfId="0" applyFill="1"/>
    <xf numFmtId="1" fontId="0" fillId="0" borderId="0" xfId="0" applyNumberFormat="1" applyFill="1"/>
    <xf numFmtId="0" fontId="0" fillId="0" borderId="0" xfId="0" applyFont="1" applyAlignment="1"/>
    <xf numFmtId="169" fontId="19" fillId="0" borderId="0" xfId="0" applyNumberFormat="1" applyFont="1" applyFill="1" applyBorder="1"/>
    <xf numFmtId="0" fontId="21" fillId="0" borderId="0" xfId="0" applyFont="1"/>
    <xf numFmtId="0" fontId="19" fillId="0" borderId="0" xfId="0" applyFont="1" applyFill="1" applyBorder="1"/>
    <xf numFmtId="0" fontId="23" fillId="0" borderId="0" xfId="0" applyFont="1" applyFill="1" applyBorder="1" applyAlignment="1"/>
    <xf numFmtId="0" fontId="23" fillId="0" borderId="0" xfId="0" applyFont="1" applyFill="1" applyBorder="1" applyAlignment="1">
      <alignment horizontal="center"/>
    </xf>
    <xf numFmtId="0" fontId="19" fillId="0" borderId="0" xfId="0" applyFont="1" applyFill="1" applyBorder="1" applyAlignment="1"/>
    <xf numFmtId="0" fontId="19" fillId="0" borderId="0" xfId="0" applyFont="1" applyFill="1" applyBorder="1" applyAlignment="1">
      <alignment horizontal="right"/>
    </xf>
    <xf numFmtId="43" fontId="19" fillId="0" borderId="0" xfId="1" applyFont="1" applyFill="1" applyBorder="1"/>
    <xf numFmtId="44" fontId="19" fillId="0" borderId="0" xfId="44" applyFont="1" applyFill="1" applyBorder="1" applyAlignment="1"/>
    <xf numFmtId="0" fontId="19" fillId="0" borderId="0" xfId="0" applyFont="1" applyFill="1" applyBorder="1" applyAlignment="1">
      <alignment horizontal="center"/>
    </xf>
    <xf numFmtId="169" fontId="23" fillId="0" borderId="0" xfId="0" applyNumberFormat="1" applyFont="1" applyFill="1" applyBorder="1"/>
    <xf numFmtId="0" fontId="23" fillId="0" borderId="0" xfId="0" applyFont="1" applyFill="1" applyBorder="1"/>
    <xf numFmtId="43" fontId="23" fillId="0" borderId="0" xfId="1" applyFont="1" applyFill="1" applyBorder="1"/>
    <xf numFmtId="44" fontId="23" fillId="0" borderId="0" xfId="23" applyNumberFormat="1" applyFont="1" applyFill="1" applyBorder="1" applyAlignment="1"/>
    <xf numFmtId="0" fontId="24" fillId="0" borderId="0" xfId="0" applyFont="1" applyFill="1" applyBorder="1" applyAlignment="1">
      <alignment horizontal="centerContinuous"/>
    </xf>
    <xf numFmtId="14" fontId="19" fillId="0" borderId="0" xfId="0" applyNumberFormat="1" applyFont="1" applyFill="1" applyBorder="1"/>
    <xf numFmtId="2" fontId="23" fillId="0" borderId="0" xfId="0" applyNumberFormat="1" applyFont="1" applyFill="1" applyBorder="1"/>
    <xf numFmtId="2" fontId="23" fillId="0" borderId="0" xfId="0" applyNumberFormat="1" applyFont="1" applyFill="1" applyBorder="1" applyAlignment="1"/>
    <xf numFmtId="167" fontId="23" fillId="0" borderId="0" xfId="0" applyNumberFormat="1" applyFont="1" applyFill="1" applyBorder="1"/>
    <xf numFmtId="9" fontId="23" fillId="0" borderId="0" xfId="43" applyFont="1" applyFill="1" applyBorder="1" applyAlignment="1"/>
    <xf numFmtId="0" fontId="23" fillId="0" borderId="32" xfId="0" applyFont="1" applyFill="1" applyBorder="1" applyAlignment="1">
      <alignment horizontal="center"/>
    </xf>
    <xf numFmtId="0" fontId="23" fillId="0" borderId="30" xfId="0" applyFont="1" applyFill="1" applyBorder="1" applyAlignment="1">
      <alignment horizontal="center"/>
    </xf>
    <xf numFmtId="44" fontId="19" fillId="0" borderId="0" xfId="44" applyFont="1" applyFill="1" applyBorder="1" applyAlignment="1">
      <alignment horizontal="center"/>
    </xf>
    <xf numFmtId="1" fontId="19" fillId="34" borderId="14" xfId="0" applyNumberFormat="1" applyFont="1" applyFill="1" applyBorder="1"/>
    <xf numFmtId="1" fontId="19" fillId="34" borderId="17" xfId="0" applyNumberFormat="1" applyFont="1" applyFill="1" applyBorder="1"/>
    <xf numFmtId="1" fontId="19" fillId="34" borderId="19" xfId="0" applyNumberFormat="1" applyFont="1" applyFill="1" applyBorder="1"/>
    <xf numFmtId="14" fontId="19" fillId="35" borderId="14" xfId="0" applyNumberFormat="1" applyFont="1" applyFill="1" applyBorder="1" applyProtection="1">
      <protection locked="0"/>
    </xf>
    <xf numFmtId="14" fontId="19" fillId="35" borderId="16" xfId="0" applyNumberFormat="1" applyFont="1" applyFill="1" applyBorder="1" applyProtection="1">
      <protection locked="0"/>
    </xf>
    <xf numFmtId="14" fontId="19" fillId="35" borderId="17" xfId="0" applyNumberFormat="1" applyFont="1" applyFill="1" applyBorder="1" applyProtection="1">
      <protection locked="0"/>
    </xf>
    <xf numFmtId="14" fontId="19" fillId="35" borderId="18" xfId="0" applyNumberFormat="1" applyFont="1" applyFill="1" applyBorder="1" applyProtection="1">
      <protection locked="0"/>
    </xf>
    <xf numFmtId="14" fontId="19" fillId="35" borderId="17" xfId="0" applyNumberFormat="1" applyFont="1" applyFill="1" applyBorder="1" applyAlignment="1" applyProtection="1">
      <alignment horizontal="center"/>
      <protection locked="0"/>
    </xf>
    <xf numFmtId="14" fontId="19" fillId="35" borderId="19" xfId="0" applyNumberFormat="1" applyFont="1" applyFill="1" applyBorder="1" applyAlignment="1" applyProtection="1">
      <alignment horizontal="center"/>
      <protection locked="0"/>
    </xf>
    <xf numFmtId="14" fontId="19" fillId="35" borderId="21" xfId="0" applyNumberFormat="1" applyFont="1" applyFill="1" applyBorder="1" applyProtection="1">
      <protection locked="0"/>
    </xf>
    <xf numFmtId="0" fontId="19" fillId="35" borderId="14" xfId="0" applyFont="1" applyFill="1" applyBorder="1" applyProtection="1">
      <protection locked="0"/>
    </xf>
    <xf numFmtId="0" fontId="19" fillId="35" borderId="15" xfId="0" applyFont="1" applyFill="1" applyBorder="1" applyProtection="1">
      <protection locked="0"/>
    </xf>
    <xf numFmtId="0" fontId="19" fillId="35" borderId="17" xfId="0" applyFont="1" applyFill="1" applyBorder="1" applyProtection="1">
      <protection locked="0"/>
    </xf>
    <xf numFmtId="0" fontId="19" fillId="35" borderId="10" xfId="0" applyFont="1" applyFill="1" applyBorder="1" applyProtection="1">
      <protection locked="0"/>
    </xf>
    <xf numFmtId="0" fontId="19" fillId="35" borderId="17" xfId="0" applyFont="1" applyFill="1" applyBorder="1" applyAlignment="1" applyProtection="1">
      <alignment horizontal="center"/>
      <protection locked="0"/>
    </xf>
    <xf numFmtId="0" fontId="19" fillId="35" borderId="10" xfId="0" applyFont="1" applyFill="1" applyBorder="1" applyAlignment="1" applyProtection="1">
      <alignment horizontal="center"/>
      <protection locked="0"/>
    </xf>
    <xf numFmtId="0" fontId="19" fillId="35" borderId="19" xfId="0" applyFont="1" applyFill="1" applyBorder="1" applyAlignment="1" applyProtection="1">
      <alignment horizontal="center"/>
      <protection locked="0"/>
    </xf>
    <xf numFmtId="0" fontId="19" fillId="35" borderId="20" xfId="0" applyFont="1" applyFill="1" applyBorder="1" applyAlignment="1" applyProtection="1">
      <alignment horizontal="center"/>
      <protection locked="0"/>
    </xf>
    <xf numFmtId="165" fontId="19" fillId="35" borderId="24" xfId="0" applyNumberFormat="1" applyFont="1" applyFill="1" applyBorder="1" applyAlignment="1" applyProtection="1">
      <alignment horizontal="right"/>
      <protection locked="0"/>
    </xf>
    <xf numFmtId="43" fontId="19" fillId="35" borderId="15" xfId="1" applyFont="1" applyFill="1" applyBorder="1" applyProtection="1">
      <protection locked="0"/>
    </xf>
    <xf numFmtId="165" fontId="19" fillId="35" borderId="12" xfId="0" applyNumberFormat="1" applyFont="1" applyFill="1" applyBorder="1" applyAlignment="1" applyProtection="1">
      <alignment horizontal="right"/>
      <protection locked="0"/>
    </xf>
    <xf numFmtId="43" fontId="19" fillId="35" borderId="10" xfId="1" applyFont="1" applyFill="1" applyBorder="1" applyProtection="1">
      <protection locked="0"/>
    </xf>
    <xf numFmtId="165" fontId="19" fillId="35" borderId="33" xfId="0" applyNumberFormat="1" applyFont="1" applyFill="1" applyBorder="1" applyAlignment="1" applyProtection="1">
      <alignment horizontal="right"/>
      <protection locked="0"/>
    </xf>
    <xf numFmtId="43" fontId="19" fillId="35" borderId="20" xfId="1" applyFont="1" applyFill="1" applyBorder="1" applyProtection="1">
      <protection locked="0"/>
    </xf>
    <xf numFmtId="43" fontId="13" fillId="36" borderId="16" xfId="1" applyFont="1" applyFill="1" applyBorder="1" applyProtection="1">
      <protection locked="0"/>
    </xf>
    <xf numFmtId="43" fontId="13" fillId="36" borderId="18" xfId="1" applyFont="1" applyFill="1" applyBorder="1" applyProtection="1">
      <protection locked="0"/>
    </xf>
    <xf numFmtId="43" fontId="13" fillId="36" borderId="21" xfId="1" applyFont="1" applyFill="1" applyBorder="1" applyProtection="1">
      <protection locked="0"/>
    </xf>
    <xf numFmtId="164" fontId="13" fillId="36" borderId="16" xfId="1" applyNumberFormat="1" applyFont="1" applyFill="1" applyBorder="1" applyProtection="1">
      <protection locked="0"/>
    </xf>
    <xf numFmtId="164" fontId="13" fillId="36" borderId="18" xfId="1" applyNumberFormat="1" applyFont="1" applyFill="1" applyBorder="1" applyProtection="1">
      <protection locked="0"/>
    </xf>
    <xf numFmtId="164" fontId="13" fillId="36" borderId="21" xfId="1" applyNumberFormat="1" applyFont="1" applyFill="1" applyBorder="1" applyProtection="1">
      <protection locked="0"/>
    </xf>
    <xf numFmtId="1" fontId="13" fillId="36" borderId="24" xfId="0" applyNumberFormat="1" applyFont="1" applyFill="1" applyBorder="1" applyProtection="1"/>
    <xf numFmtId="1" fontId="13" fillId="36" borderId="12" xfId="0" applyNumberFormat="1" applyFont="1" applyFill="1" applyBorder="1" applyProtection="1"/>
    <xf numFmtId="1" fontId="13" fillId="36" borderId="33" xfId="0" applyNumberFormat="1" applyFont="1" applyFill="1" applyBorder="1" applyProtection="1"/>
    <xf numFmtId="43" fontId="13" fillId="36" borderId="15" xfId="1" applyFont="1" applyFill="1" applyBorder="1" applyAlignment="1">
      <alignment horizontal="right"/>
    </xf>
    <xf numFmtId="43" fontId="13" fillId="36" borderId="10" xfId="1" applyFont="1" applyFill="1" applyBorder="1" applyAlignment="1">
      <alignment horizontal="right"/>
    </xf>
    <xf numFmtId="43" fontId="13" fillId="36" borderId="20" xfId="1" applyFont="1" applyFill="1" applyBorder="1" applyAlignment="1">
      <alignment horizontal="right"/>
    </xf>
    <xf numFmtId="43" fontId="19" fillId="35" borderId="15" xfId="1" applyFont="1" applyFill="1" applyBorder="1" applyAlignment="1" applyProtection="1">
      <alignment horizontal="right"/>
      <protection locked="0"/>
    </xf>
    <xf numFmtId="43" fontId="19" fillId="35" borderId="10" xfId="1" applyFont="1" applyFill="1" applyBorder="1" applyAlignment="1" applyProtection="1">
      <alignment horizontal="right"/>
      <protection locked="0"/>
    </xf>
    <xf numFmtId="43" fontId="19" fillId="35" borderId="20" xfId="1" applyFont="1" applyFill="1" applyBorder="1" applyAlignment="1" applyProtection="1">
      <alignment horizontal="right"/>
      <protection locked="0"/>
    </xf>
    <xf numFmtId="43" fontId="19" fillId="35" borderId="14" xfId="1" applyFont="1" applyFill="1" applyBorder="1" applyAlignment="1" applyProtection="1">
      <alignment horizontal="right"/>
      <protection locked="0"/>
    </xf>
    <xf numFmtId="43" fontId="19" fillId="35" borderId="17" xfId="1" applyFont="1" applyFill="1" applyBorder="1" applyAlignment="1" applyProtection="1">
      <alignment horizontal="right"/>
      <protection locked="0"/>
    </xf>
    <xf numFmtId="43" fontId="19" fillId="35" borderId="19" xfId="1" applyFont="1" applyFill="1" applyBorder="1" applyAlignment="1" applyProtection="1">
      <alignment horizontal="right"/>
      <protection locked="0"/>
    </xf>
    <xf numFmtId="1" fontId="19" fillId="34" borderId="23" xfId="0" applyNumberFormat="1" applyFont="1" applyFill="1" applyBorder="1"/>
    <xf numFmtId="1" fontId="19" fillId="34" borderId="11" xfId="0" applyNumberFormat="1" applyFont="1" applyFill="1" applyBorder="1"/>
    <xf numFmtId="1" fontId="19" fillId="34" borderId="22" xfId="0" applyNumberFormat="1" applyFont="1" applyFill="1" applyBorder="1"/>
    <xf numFmtId="165" fontId="13" fillId="36" borderId="14" xfId="0" applyNumberFormat="1" applyFont="1" applyFill="1" applyBorder="1" applyAlignment="1"/>
    <xf numFmtId="170" fontId="13" fillId="36" borderId="16" xfId="0" applyNumberFormat="1" applyFont="1" applyFill="1" applyBorder="1"/>
    <xf numFmtId="2" fontId="13" fillId="36" borderId="14" xfId="0" applyNumberFormat="1" applyFont="1" applyFill="1" applyBorder="1" applyAlignment="1"/>
    <xf numFmtId="9" fontId="13" fillId="36" borderId="16" xfId="43" applyFont="1" applyFill="1" applyBorder="1" applyAlignment="1"/>
    <xf numFmtId="165" fontId="13" fillId="36" borderId="17" xfId="0" applyNumberFormat="1" applyFont="1" applyFill="1" applyBorder="1" applyAlignment="1"/>
    <xf numFmtId="170" fontId="13" fillId="36" borderId="18" xfId="0" applyNumberFormat="1" applyFont="1" applyFill="1" applyBorder="1"/>
    <xf numFmtId="2" fontId="13" fillId="36" borderId="17" xfId="0" applyNumberFormat="1" applyFont="1" applyFill="1" applyBorder="1" applyAlignment="1"/>
    <xf numFmtId="9" fontId="13" fillId="36" borderId="18" xfId="43" applyFont="1" applyFill="1" applyBorder="1" applyAlignment="1"/>
    <xf numFmtId="165" fontId="13" fillId="36" borderId="19" xfId="0" applyNumberFormat="1" applyFont="1" applyFill="1" applyBorder="1" applyAlignment="1"/>
    <xf numFmtId="170" fontId="13" fillId="36" borderId="21" xfId="0" applyNumberFormat="1" applyFont="1" applyFill="1" applyBorder="1"/>
    <xf numFmtId="2" fontId="13" fillId="36" borderId="19" xfId="0" applyNumberFormat="1" applyFont="1" applyFill="1" applyBorder="1" applyAlignment="1"/>
    <xf numFmtId="9" fontId="13" fillId="36" borderId="21" xfId="43" applyFont="1" applyFill="1" applyBorder="1" applyAlignment="1"/>
    <xf numFmtId="0" fontId="27" fillId="0" borderId="0" xfId="0" applyFont="1"/>
    <xf numFmtId="44" fontId="13" fillId="36" borderId="0" xfId="44" applyFont="1" applyFill="1" applyBorder="1" applyAlignment="1">
      <alignment horizontal="center"/>
    </xf>
    <xf numFmtId="165" fontId="13" fillId="36" borderId="0" xfId="0" applyNumberFormat="1" applyFont="1" applyFill="1"/>
    <xf numFmtId="0" fontId="0" fillId="33" borderId="0" xfId="0" applyFill="1"/>
    <xf numFmtId="0" fontId="16" fillId="33" borderId="0" xfId="0" applyFont="1" applyFill="1" applyAlignment="1">
      <alignment horizontal="right"/>
    </xf>
    <xf numFmtId="0" fontId="18" fillId="33" borderId="0" xfId="0" applyFont="1" applyFill="1"/>
    <xf numFmtId="2" fontId="23" fillId="33" borderId="0" xfId="0" applyNumberFormat="1" applyFont="1" applyFill="1" applyBorder="1"/>
    <xf numFmtId="1" fontId="23" fillId="33" borderId="0" xfId="0" applyNumberFormat="1" applyFont="1" applyFill="1" applyBorder="1"/>
    <xf numFmtId="1" fontId="13" fillId="36" borderId="0" xfId="0" applyNumberFormat="1" applyFont="1" applyFill="1"/>
    <xf numFmtId="164" fontId="13" fillId="36" borderId="0" xfId="1" applyNumberFormat="1" applyFont="1" applyFill="1"/>
    <xf numFmtId="0" fontId="0" fillId="35" borderId="0" xfId="0" applyFill="1" applyAlignment="1">
      <alignment horizontal="left"/>
    </xf>
    <xf numFmtId="0" fontId="23" fillId="0" borderId="13"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25" xfId="0" applyFont="1" applyFill="1" applyBorder="1" applyAlignment="1">
      <alignment horizontal="center"/>
    </xf>
    <xf numFmtId="0" fontId="23" fillId="0" borderId="35" xfId="0" applyFont="1" applyFill="1" applyBorder="1" applyAlignment="1">
      <alignment horizontal="center"/>
    </xf>
    <xf numFmtId="0" fontId="23" fillId="0" borderId="27"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6" xfId="0" applyFont="1" applyFill="1" applyBorder="1" applyAlignment="1">
      <alignment horizontal="center"/>
    </xf>
    <xf numFmtId="0" fontId="19" fillId="0" borderId="0" xfId="0" applyFont="1" applyFill="1" applyBorder="1" applyAlignment="1">
      <alignment horizontal="left"/>
    </xf>
    <xf numFmtId="0" fontId="0" fillId="0" borderId="0" xfId="0" applyAlignment="1">
      <alignment horizontal="left"/>
    </xf>
    <xf numFmtId="0" fontId="31" fillId="0" borderId="0" xfId="0" applyFont="1"/>
    <xf numFmtId="0" fontId="0" fillId="0" borderId="0" xfId="0" applyAlignment="1">
      <alignment horizontal="left" wrapText="1"/>
    </xf>
    <xf numFmtId="164" fontId="32" fillId="0" borderId="0" xfId="1" applyNumberFormat="1" applyFont="1" applyFill="1" applyBorder="1" applyAlignment="1">
      <alignment horizontal="right"/>
    </xf>
    <xf numFmtId="172" fontId="19" fillId="35" borderId="14" xfId="1" applyNumberFormat="1" applyFont="1" applyFill="1" applyBorder="1" applyProtection="1">
      <protection locked="0"/>
    </xf>
    <xf numFmtId="172" fontId="19" fillId="35" borderId="15" xfId="1" applyNumberFormat="1" applyFont="1" applyFill="1" applyBorder="1" applyProtection="1">
      <protection locked="0"/>
    </xf>
    <xf numFmtId="172" fontId="19" fillId="35" borderId="17" xfId="1" applyNumberFormat="1" applyFont="1" applyFill="1" applyBorder="1" applyProtection="1">
      <protection locked="0"/>
    </xf>
    <xf numFmtId="172" fontId="19" fillId="35" borderId="10" xfId="1" applyNumberFormat="1" applyFont="1" applyFill="1" applyBorder="1" applyProtection="1">
      <protection locked="0"/>
    </xf>
    <xf numFmtId="172" fontId="19" fillId="35" borderId="19" xfId="1" applyNumberFormat="1" applyFont="1" applyFill="1" applyBorder="1" applyAlignment="1" applyProtection="1">
      <alignment horizontal="right"/>
      <protection locked="0"/>
    </xf>
    <xf numFmtId="172" fontId="19" fillId="35" borderId="20" xfId="1" applyNumberFormat="1" applyFont="1" applyFill="1" applyBorder="1" applyAlignment="1" applyProtection="1">
      <alignment horizontal="right"/>
      <protection locked="0"/>
    </xf>
    <xf numFmtId="173" fontId="19" fillId="35" borderId="15" xfId="1" applyNumberFormat="1" applyFont="1" applyFill="1" applyBorder="1" applyAlignment="1" applyProtection="1">
      <alignment horizontal="right"/>
      <protection locked="0"/>
    </xf>
    <xf numFmtId="173" fontId="19" fillId="35" borderId="10" xfId="1" applyNumberFormat="1" applyFont="1" applyFill="1" applyBorder="1" applyAlignment="1" applyProtection="1">
      <alignment horizontal="right"/>
      <protection locked="0"/>
    </xf>
    <xf numFmtId="173" fontId="19" fillId="35" borderId="20" xfId="1" applyNumberFormat="1" applyFont="1" applyFill="1" applyBorder="1" applyAlignment="1" applyProtection="1">
      <alignment horizontal="right"/>
      <protection locked="0"/>
    </xf>
    <xf numFmtId="173" fontId="32" fillId="0" borderId="0" xfId="0" applyNumberFormat="1" applyFont="1" applyFill="1" applyBorder="1" applyAlignment="1">
      <alignment horizontal="right"/>
    </xf>
    <xf numFmtId="165" fontId="33" fillId="0" borderId="0" xfId="0" applyNumberFormat="1" applyFont="1" applyFill="1" applyBorder="1" applyAlignment="1">
      <alignment horizontal="right"/>
    </xf>
    <xf numFmtId="0" fontId="29" fillId="0" borderId="0" xfId="0" applyFont="1" applyFill="1" applyBorder="1"/>
    <xf numFmtId="0" fontId="33" fillId="0" borderId="0" xfId="0" applyFont="1" applyFill="1" applyBorder="1"/>
    <xf numFmtId="44" fontId="19" fillId="35" borderId="14" xfId="44" applyFont="1" applyFill="1" applyBorder="1" applyAlignment="1" applyProtection="1">
      <alignment horizontal="right"/>
      <protection locked="0"/>
    </xf>
    <xf numFmtId="44" fontId="19" fillId="35" borderId="17" xfId="44" applyFont="1" applyFill="1" applyBorder="1" applyAlignment="1" applyProtection="1">
      <alignment horizontal="right"/>
      <protection locked="0"/>
    </xf>
    <xf numFmtId="44" fontId="19" fillId="35" borderId="19" xfId="44" applyFont="1" applyFill="1" applyBorder="1" applyAlignment="1" applyProtection="1">
      <alignment horizontal="right"/>
      <protection locked="0"/>
    </xf>
    <xf numFmtId="173" fontId="19" fillId="35" borderId="15" xfId="1" applyNumberFormat="1" applyFont="1" applyFill="1" applyBorder="1" applyProtection="1">
      <protection locked="0"/>
    </xf>
    <xf numFmtId="173" fontId="19" fillId="35" borderId="10" xfId="1" applyNumberFormat="1" applyFont="1" applyFill="1" applyBorder="1" applyProtection="1">
      <protection locked="0"/>
    </xf>
    <xf numFmtId="173" fontId="19" fillId="35" borderId="20" xfId="1" applyNumberFormat="1" applyFont="1" applyFill="1" applyBorder="1" applyProtection="1">
      <protection locked="0"/>
    </xf>
    <xf numFmtId="44" fontId="13" fillId="36" borderId="16" xfId="44" applyFont="1" applyFill="1" applyBorder="1" applyProtection="1">
      <protection locked="0"/>
    </xf>
    <xf numFmtId="44" fontId="13" fillId="36" borderId="18" xfId="44" applyFont="1" applyFill="1" applyBorder="1" applyProtection="1">
      <protection locked="0"/>
    </xf>
    <xf numFmtId="44" fontId="13" fillId="36" borderId="21" xfId="44" applyFont="1" applyFill="1" applyBorder="1" applyProtection="1">
      <protection locked="0"/>
    </xf>
    <xf numFmtId="0" fontId="34" fillId="0" borderId="0" xfId="0" applyFont="1"/>
    <xf numFmtId="0" fontId="35" fillId="0" borderId="0" xfId="0" applyFont="1"/>
    <xf numFmtId="0" fontId="23" fillId="0" borderId="25" xfId="0" applyFont="1" applyFill="1" applyBorder="1" applyAlignment="1" applyProtection="1">
      <alignment horizontal="center"/>
      <protection locked="0"/>
    </xf>
    <xf numFmtId="0" fontId="23" fillId="0" borderId="35" xfId="0" applyFont="1" applyFill="1" applyBorder="1" applyAlignment="1" applyProtection="1">
      <alignment horizontal="center"/>
      <protection locked="0"/>
    </xf>
    <xf numFmtId="0" fontId="23" fillId="0" borderId="27"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23" fillId="0" borderId="29" xfId="0" applyFont="1" applyFill="1" applyBorder="1" applyAlignment="1" applyProtection="1">
      <alignment horizontal="center" vertical="center"/>
      <protection locked="0"/>
    </xf>
    <xf numFmtId="0" fontId="23" fillId="0" borderId="26" xfId="0" applyFont="1" applyFill="1" applyBorder="1" applyAlignment="1" applyProtection="1">
      <alignment horizontal="center"/>
      <protection locked="0"/>
    </xf>
    <xf numFmtId="0" fontId="23" fillId="0" borderId="32" xfId="0" applyFont="1" applyFill="1" applyBorder="1" applyAlignment="1" applyProtection="1">
      <alignment horizontal="center"/>
      <protection locked="0"/>
    </xf>
    <xf numFmtId="0" fontId="23" fillId="0" borderId="30" xfId="0" applyFont="1" applyFill="1" applyBorder="1" applyAlignment="1" applyProtection="1">
      <alignment horizontal="center"/>
      <protection locked="0"/>
    </xf>
    <xf numFmtId="0" fontId="23" fillId="0" borderId="28"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3" fillId="0" borderId="31"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protection locked="0"/>
    </xf>
    <xf numFmtId="1" fontId="13" fillId="36" borderId="24" xfId="0" applyNumberFormat="1" applyFont="1" applyFill="1" applyBorder="1" applyProtection="1">
      <protection locked="0"/>
    </xf>
    <xf numFmtId="1" fontId="19" fillId="34" borderId="14" xfId="0" applyNumberFormat="1" applyFont="1" applyFill="1" applyBorder="1" applyProtection="1">
      <protection locked="0"/>
    </xf>
    <xf numFmtId="1" fontId="19" fillId="34" borderId="23" xfId="0" applyNumberFormat="1" applyFont="1" applyFill="1" applyBorder="1" applyProtection="1">
      <protection locked="0"/>
    </xf>
    <xf numFmtId="44" fontId="13" fillId="36" borderId="15" xfId="44" applyFont="1" applyFill="1" applyBorder="1" applyAlignment="1" applyProtection="1">
      <alignment horizontal="right"/>
      <protection locked="0"/>
    </xf>
    <xf numFmtId="165" fontId="13" fillId="36" borderId="14" xfId="0" applyNumberFormat="1" applyFont="1" applyFill="1" applyBorder="1" applyAlignment="1" applyProtection="1">
      <protection locked="0"/>
    </xf>
    <xf numFmtId="170" fontId="13" fillId="36" borderId="16" xfId="0" applyNumberFormat="1" applyFont="1" applyFill="1" applyBorder="1" applyProtection="1">
      <protection locked="0"/>
    </xf>
    <xf numFmtId="2" fontId="13" fillId="36" borderId="14" xfId="0" applyNumberFormat="1" applyFont="1" applyFill="1" applyBorder="1" applyAlignment="1" applyProtection="1">
      <protection locked="0"/>
    </xf>
    <xf numFmtId="9" fontId="13" fillId="36" borderId="16" xfId="43" applyFont="1" applyFill="1" applyBorder="1" applyAlignment="1" applyProtection="1">
      <protection locked="0"/>
    </xf>
    <xf numFmtId="1" fontId="13" fillId="36" borderId="12" xfId="0" applyNumberFormat="1" applyFont="1" applyFill="1" applyBorder="1" applyProtection="1">
      <protection locked="0"/>
    </xf>
    <xf numFmtId="1" fontId="19" fillId="34" borderId="17" xfId="0" applyNumberFormat="1" applyFont="1" applyFill="1" applyBorder="1" applyProtection="1">
      <protection locked="0"/>
    </xf>
    <xf numFmtId="1" fontId="19" fillId="34" borderId="11" xfId="0" applyNumberFormat="1" applyFont="1" applyFill="1" applyBorder="1" applyProtection="1">
      <protection locked="0"/>
    </xf>
    <xf numFmtId="44" fontId="13" fillId="36" borderId="10" xfId="44" applyFont="1" applyFill="1" applyBorder="1" applyAlignment="1" applyProtection="1">
      <alignment horizontal="right"/>
      <protection locked="0"/>
    </xf>
    <xf numFmtId="165" fontId="13" fillId="36" borderId="17" xfId="0" applyNumberFormat="1" applyFont="1" applyFill="1" applyBorder="1" applyAlignment="1" applyProtection="1">
      <protection locked="0"/>
    </xf>
    <xf numFmtId="170" fontId="13" fillId="36" borderId="18" xfId="0" applyNumberFormat="1" applyFont="1" applyFill="1" applyBorder="1" applyProtection="1">
      <protection locked="0"/>
    </xf>
    <xf numFmtId="2" fontId="13" fillId="36" borderId="17" xfId="0" applyNumberFormat="1" applyFont="1" applyFill="1" applyBorder="1" applyAlignment="1" applyProtection="1">
      <protection locked="0"/>
    </xf>
    <xf numFmtId="9" fontId="13" fillId="36" borderId="18" xfId="43" applyFont="1" applyFill="1" applyBorder="1" applyAlignment="1" applyProtection="1">
      <protection locked="0"/>
    </xf>
    <xf numFmtId="1" fontId="13" fillId="36" borderId="33" xfId="0" applyNumberFormat="1" applyFont="1" applyFill="1" applyBorder="1" applyProtection="1">
      <protection locked="0"/>
    </xf>
    <xf numFmtId="1" fontId="19" fillId="34" borderId="19" xfId="0" applyNumberFormat="1" applyFont="1" applyFill="1" applyBorder="1" applyProtection="1">
      <protection locked="0"/>
    </xf>
    <xf numFmtId="1" fontId="19" fillId="34" borderId="22" xfId="0" applyNumberFormat="1" applyFont="1" applyFill="1" applyBorder="1" applyProtection="1">
      <protection locked="0"/>
    </xf>
    <xf numFmtId="44" fontId="13" fillId="36" borderId="20" xfId="44" applyFont="1" applyFill="1" applyBorder="1" applyAlignment="1" applyProtection="1">
      <alignment horizontal="right"/>
      <protection locked="0"/>
    </xf>
    <xf numFmtId="165" fontId="13" fillId="36" borderId="19" xfId="0" applyNumberFormat="1" applyFont="1" applyFill="1" applyBorder="1" applyAlignment="1" applyProtection="1">
      <protection locked="0"/>
    </xf>
    <xf numFmtId="170" fontId="13" fillId="36" borderId="21" xfId="0" applyNumberFormat="1" applyFont="1" applyFill="1" applyBorder="1" applyProtection="1">
      <protection locked="0"/>
    </xf>
    <xf numFmtId="2" fontId="13" fillId="36" borderId="19" xfId="0" applyNumberFormat="1" applyFont="1" applyFill="1" applyBorder="1" applyAlignment="1" applyProtection="1">
      <protection locked="0"/>
    </xf>
    <xf numFmtId="9" fontId="13" fillId="36" borderId="21" xfId="43" applyFont="1" applyFill="1" applyBorder="1" applyAlignment="1" applyProtection="1">
      <protection locked="0"/>
    </xf>
    <xf numFmtId="14" fontId="19" fillId="0" borderId="0" xfId="0" applyNumberFormat="1" applyFont="1" applyFill="1" applyBorder="1" applyProtection="1">
      <protection locked="0"/>
    </xf>
    <xf numFmtId="0" fontId="16" fillId="33" borderId="0" xfId="0" applyFont="1" applyFill="1" applyAlignment="1" applyProtection="1">
      <alignment horizontal="right"/>
      <protection locked="0"/>
    </xf>
    <xf numFmtId="1" fontId="13" fillId="36" borderId="0" xfId="0" applyNumberFormat="1" applyFont="1" applyFill="1" applyProtection="1">
      <protection locked="0"/>
    </xf>
    <xf numFmtId="1" fontId="23" fillId="33" borderId="0" xfId="0" applyNumberFormat="1" applyFont="1" applyFill="1" applyBorder="1" applyProtection="1">
      <protection locked="0"/>
    </xf>
    <xf numFmtId="0" fontId="0" fillId="33" borderId="0" xfId="0" applyFill="1" applyProtection="1">
      <protection locked="0"/>
    </xf>
    <xf numFmtId="164" fontId="13" fillId="36" borderId="0" xfId="1" applyNumberFormat="1" applyFont="1" applyFill="1" applyProtection="1">
      <protection locked="0"/>
    </xf>
    <xf numFmtId="0" fontId="18" fillId="33" borderId="0" xfId="0" applyFont="1" applyFill="1" applyProtection="1">
      <protection locked="0"/>
    </xf>
    <xf numFmtId="2" fontId="23" fillId="0" borderId="0" xfId="0" applyNumberFormat="1" applyFont="1" applyFill="1" applyBorder="1" applyProtection="1">
      <protection locked="0"/>
    </xf>
    <xf numFmtId="0" fontId="23" fillId="0" borderId="0" xfId="0" applyFont="1" applyFill="1" applyBorder="1" applyProtection="1">
      <protection locked="0"/>
    </xf>
    <xf numFmtId="2" fontId="23" fillId="33" borderId="0" xfId="0" applyNumberFormat="1" applyFont="1" applyFill="1" applyBorder="1" applyProtection="1">
      <protection locked="0"/>
    </xf>
    <xf numFmtId="165" fontId="13" fillId="36" borderId="0" xfId="0" applyNumberFormat="1" applyFont="1" applyFill="1" applyProtection="1">
      <protection locked="0"/>
    </xf>
    <xf numFmtId="2" fontId="23" fillId="0" borderId="0" xfId="0" applyNumberFormat="1" applyFont="1" applyFill="1" applyBorder="1" applyAlignment="1" applyProtection="1">
      <protection locked="0"/>
    </xf>
    <xf numFmtId="9" fontId="23" fillId="0" borderId="0" xfId="43" applyFont="1" applyFill="1" applyBorder="1" applyAlignment="1" applyProtection="1">
      <protection locked="0"/>
    </xf>
    <xf numFmtId="0" fontId="0" fillId="0" borderId="0" xfId="0" applyProtection="1">
      <protection locked="0"/>
    </xf>
    <xf numFmtId="44" fontId="13" fillId="36" borderId="0" xfId="44" applyFont="1" applyFill="1" applyBorder="1" applyAlignment="1" applyProtection="1">
      <alignment horizontal="center"/>
      <protection locked="0"/>
    </xf>
    <xf numFmtId="167" fontId="23" fillId="0" borderId="0" xfId="0" applyNumberFormat="1" applyFont="1" applyFill="1" applyBorder="1" applyProtection="1">
      <protection locked="0"/>
    </xf>
    <xf numFmtId="0" fontId="16" fillId="0" borderId="0" xfId="0" applyFont="1" applyBorder="1" applyAlignment="1">
      <alignment horizontal="left"/>
    </xf>
    <xf numFmtId="0" fontId="23" fillId="0" borderId="0" xfId="0" applyFont="1" applyFill="1" applyBorder="1" applyAlignment="1">
      <alignment horizontal="left"/>
    </xf>
    <xf numFmtId="0" fontId="0" fillId="0" borderId="0" xfId="0" applyBorder="1" applyAlignment="1">
      <alignment horizontal="left"/>
    </xf>
    <xf numFmtId="14" fontId="30" fillId="0" borderId="0" xfId="0" applyNumberFormat="1" applyFont="1" applyFill="1" applyBorder="1" applyAlignment="1">
      <alignment horizontal="left"/>
    </xf>
    <xf numFmtId="0" fontId="36" fillId="0" borderId="0" xfId="0" applyFont="1" applyAlignment="1">
      <alignment horizontal="left"/>
    </xf>
    <xf numFmtId="0" fontId="0" fillId="0" borderId="0" xfId="0" applyBorder="1" applyAlignment="1"/>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urrency" xfId="44"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5"/>
    <cellStyle name="Note" xfId="16" builtinId="10" customBuiltin="1"/>
    <cellStyle name="Output" xfId="11" builtinId="21" customBuiltin="1"/>
    <cellStyle name="Percent" xfId="43" builtinId="5"/>
    <cellStyle name="Title" xfId="2" builtinId="15" customBuiltin="1"/>
    <cellStyle name="Total" xfId="18" builtinId="25" customBuiltin="1"/>
    <cellStyle name="Warning Text" xfId="15" builtinId="11" customBuiltin="1"/>
  </cellStyles>
  <dxfs count="15">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1"/>
        </patternFill>
      </fill>
    </dxf>
    <dxf>
      <font>
        <color auto="1"/>
      </font>
      <fill>
        <patternFill>
          <bgColor theme="1"/>
        </patternFill>
      </fill>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i val="0"/>
        <color rgb="FFC00000"/>
      </font>
    </dxf>
    <dxf>
      <font>
        <b/>
        <i val="0"/>
        <color theme="6" tint="-0.499984740745262"/>
      </font>
      <fill>
        <patternFill>
          <bgColor theme="6" tint="0.79998168889431442"/>
        </patternFill>
      </fill>
    </dxf>
    <dxf>
      <font>
        <color auto="1"/>
      </font>
      <fill>
        <patternFill>
          <bgColor theme="1"/>
        </patternFill>
      </fill>
    </dxf>
    <dxf>
      <font>
        <color auto="1"/>
      </font>
      <fill>
        <patternFill>
          <bgColor theme="1"/>
        </patternFill>
      </fill>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i val="0"/>
        <color rgb="FFC00000"/>
      </font>
    </dxf>
    <dxf>
      <font>
        <b/>
        <i val="0"/>
        <color theme="6" tint="-0.499984740745262"/>
      </font>
      <fill>
        <patternFill>
          <bgColor theme="6" tint="0.79998168889431442"/>
        </patternFill>
      </fill>
    </dxf>
  </dxfs>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tabSelected="1" workbookViewId="0">
      <selection activeCell="C41" sqref="C41"/>
    </sheetView>
  </sheetViews>
  <sheetFormatPr defaultRowHeight="15" x14ac:dyDescent="0.25"/>
  <cols>
    <col min="1" max="1" width="10.7109375" bestFit="1" customWidth="1"/>
    <col min="2" max="2" width="10.42578125" customWidth="1"/>
    <col min="3" max="3" width="5.28515625" customWidth="1"/>
    <col min="4" max="4" width="4.85546875" bestFit="1" customWidth="1"/>
    <col min="5" max="5" width="4.7109375" bestFit="1" customWidth="1"/>
    <col min="6" max="6" width="6.140625" bestFit="1" customWidth="1"/>
    <col min="7" max="7" width="7" bestFit="1" customWidth="1"/>
    <col min="8" max="8" width="8.5703125" bestFit="1" customWidth="1"/>
    <col min="9" max="9" width="5.5703125" customWidth="1"/>
    <col min="10" max="10" width="5.85546875" bestFit="1" customWidth="1"/>
    <col min="11" max="11" width="8.7109375" bestFit="1" customWidth="1"/>
    <col min="12" max="12" width="8" bestFit="1" customWidth="1"/>
    <col min="13" max="14" width="9.5703125" bestFit="1" customWidth="1"/>
    <col min="15" max="15" width="12" customWidth="1"/>
    <col min="16" max="16" width="6.5703125" bestFit="1" customWidth="1"/>
    <col min="17" max="17" width="8.85546875" bestFit="1" customWidth="1"/>
    <col min="18" max="18" width="5.85546875" bestFit="1" customWidth="1"/>
    <col min="19" max="19" width="5.7109375" customWidth="1"/>
    <col min="20" max="21" width="8" bestFit="1" customWidth="1"/>
    <col min="22" max="22" width="10.5703125" bestFit="1" customWidth="1"/>
    <col min="23" max="23" width="8.28515625" bestFit="1" customWidth="1"/>
    <col min="24" max="24" width="8" bestFit="1" customWidth="1"/>
    <col min="25" max="26" width="10.5703125" bestFit="1" customWidth="1"/>
    <col min="27" max="27" width="11.5703125" bestFit="1" customWidth="1"/>
    <col min="28" max="29" width="9.5703125" bestFit="1" customWidth="1"/>
    <col min="30" max="31" width="10.5703125" bestFit="1" customWidth="1"/>
    <col min="32" max="32" width="11.5703125" style="1" bestFit="1" customWidth="1"/>
    <col min="33" max="33" width="7" style="1" bestFit="1" customWidth="1"/>
    <col min="34" max="35" width="9.5703125" style="1" bestFit="1" customWidth="1"/>
    <col min="36" max="36" width="4.5703125" style="1" bestFit="1" customWidth="1"/>
    <col min="37" max="37" width="9.7109375" style="1" bestFit="1" customWidth="1"/>
    <col min="38" max="38" width="7" style="1" bestFit="1" customWidth="1"/>
    <col min="39" max="39" width="8.140625" style="1" bestFit="1" customWidth="1"/>
    <col min="40" max="40" width="6.5703125" style="1" bestFit="1" customWidth="1"/>
    <col min="41" max="41" width="8.42578125" style="1" bestFit="1" customWidth="1"/>
    <col min="42" max="42" width="12.140625" style="1" bestFit="1" customWidth="1"/>
    <col min="43" max="43" width="11.42578125" style="1" bestFit="1" customWidth="1"/>
    <col min="44" max="44" width="11.5703125" style="1" bestFit="1" customWidth="1"/>
    <col min="45" max="45" width="8.28515625" style="1" bestFit="1" customWidth="1"/>
    <col min="46" max="46" width="6.7109375" style="1" bestFit="1" customWidth="1"/>
    <col min="47" max="47" width="8" style="1" bestFit="1" customWidth="1"/>
  </cols>
  <sheetData>
    <row r="1" spans="1:47" ht="15.75" x14ac:dyDescent="0.25">
      <c r="A1" s="137" t="s">
        <v>39</v>
      </c>
      <c r="C1" s="2"/>
      <c r="D1" s="8"/>
      <c r="E1" s="8"/>
      <c r="I1" s="7"/>
      <c r="K1" s="3"/>
      <c r="N1" s="3"/>
      <c r="P1" s="4"/>
      <c r="Q1" s="3"/>
      <c r="R1" s="5"/>
      <c r="T1" s="4"/>
      <c r="V1" s="3"/>
      <c r="W1" s="3"/>
    </row>
    <row r="2" spans="1:47" x14ac:dyDescent="0.25">
      <c r="A2" s="11" t="s">
        <v>38</v>
      </c>
      <c r="B2" s="100"/>
      <c r="C2" s="100"/>
      <c r="D2" s="100"/>
      <c r="E2" s="100"/>
      <c r="F2" s="100"/>
      <c r="G2" s="100"/>
      <c r="H2" s="100"/>
      <c r="I2" s="100"/>
      <c r="J2" s="100"/>
      <c r="K2" s="3"/>
      <c r="N2" s="3"/>
      <c r="P2" s="4"/>
      <c r="Q2" s="3"/>
      <c r="R2" s="5"/>
      <c r="T2" s="4"/>
      <c r="V2" s="3"/>
      <c r="W2" s="3"/>
    </row>
    <row r="3" spans="1:47" x14ac:dyDescent="0.25">
      <c r="A3" s="11" t="s">
        <v>1</v>
      </c>
      <c r="B3" s="100"/>
      <c r="C3" s="100"/>
      <c r="D3" s="100"/>
      <c r="E3" s="100"/>
      <c r="F3" s="100"/>
      <c r="G3" s="100"/>
      <c r="H3" s="100"/>
      <c r="I3" s="100"/>
      <c r="J3" s="100"/>
      <c r="K3" s="3"/>
      <c r="N3" s="3"/>
      <c r="P3" s="4"/>
      <c r="Q3" s="3"/>
      <c r="R3" s="5"/>
      <c r="T3" s="4"/>
      <c r="V3" s="3"/>
      <c r="W3" s="3"/>
    </row>
    <row r="4" spans="1:47" x14ac:dyDescent="0.25">
      <c r="A4" s="11" t="s">
        <v>16</v>
      </c>
      <c r="B4" s="100"/>
      <c r="C4" s="100"/>
      <c r="D4" s="100"/>
      <c r="E4" s="100"/>
      <c r="F4" s="100"/>
      <c r="G4" s="100"/>
      <c r="H4" s="100"/>
      <c r="I4" s="100"/>
      <c r="J4" s="100"/>
      <c r="K4" s="3"/>
      <c r="N4" s="3"/>
      <c r="P4" s="4"/>
      <c r="Q4" s="3"/>
      <c r="R4" s="5"/>
      <c r="T4" s="4"/>
      <c r="V4" s="3"/>
      <c r="W4" s="3"/>
    </row>
    <row r="5" spans="1:47" ht="15.75" thickBot="1" x14ac:dyDescent="0.3"/>
    <row r="6" spans="1:47" ht="15.75" thickBot="1" x14ac:dyDescent="0.3">
      <c r="A6" s="105" t="s">
        <v>17</v>
      </c>
      <c r="B6" s="106"/>
      <c r="C6" s="107" t="s">
        <v>2</v>
      </c>
      <c r="D6" s="101" t="s">
        <v>11</v>
      </c>
      <c r="E6" s="103" t="s">
        <v>12</v>
      </c>
      <c r="F6" s="105" t="s">
        <v>19</v>
      </c>
      <c r="G6" s="109"/>
      <c r="H6" s="106"/>
      <c r="I6" s="107" t="s">
        <v>5</v>
      </c>
      <c r="J6" s="105" t="s">
        <v>18</v>
      </c>
      <c r="K6" s="109"/>
      <c r="L6" s="109"/>
      <c r="M6" s="109"/>
      <c r="N6" s="109"/>
      <c r="O6" s="106"/>
      <c r="P6" s="105" t="s">
        <v>29</v>
      </c>
      <c r="Q6" s="106"/>
      <c r="R6" s="105" t="s">
        <v>0</v>
      </c>
      <c r="S6" s="106"/>
      <c r="T6" s="13"/>
      <c r="U6" s="13"/>
      <c r="V6" s="13"/>
      <c r="W6" s="13"/>
      <c r="X6" s="14"/>
      <c r="Y6" s="12"/>
      <c r="Z6" s="12"/>
      <c r="AA6" s="15"/>
      <c r="AB6" s="12"/>
      <c r="AC6" s="12"/>
      <c r="AD6" s="12"/>
      <c r="AE6" s="12"/>
      <c r="AF6" s="15"/>
      <c r="AG6" s="15"/>
      <c r="AH6" s="15"/>
      <c r="AI6" s="15"/>
      <c r="AJ6" s="15"/>
      <c r="AK6" s="15"/>
      <c r="AL6" s="15"/>
      <c r="AM6" s="15"/>
      <c r="AN6" s="15"/>
      <c r="AO6" s="15"/>
      <c r="AQ6"/>
      <c r="AR6"/>
      <c r="AS6"/>
      <c r="AT6"/>
      <c r="AU6"/>
    </row>
    <row r="7" spans="1:47" ht="15.75" thickBot="1" x14ac:dyDescent="0.3">
      <c r="A7" s="30" t="s">
        <v>6</v>
      </c>
      <c r="B7" s="31" t="s">
        <v>7</v>
      </c>
      <c r="C7" s="108"/>
      <c r="D7" s="102"/>
      <c r="E7" s="104"/>
      <c r="F7" s="30" t="s">
        <v>8</v>
      </c>
      <c r="G7" s="14" t="s">
        <v>9</v>
      </c>
      <c r="H7" s="31" t="s">
        <v>4</v>
      </c>
      <c r="I7" s="108"/>
      <c r="J7" s="30" t="s">
        <v>21</v>
      </c>
      <c r="K7" s="14" t="s">
        <v>4</v>
      </c>
      <c r="L7" s="14" t="s">
        <v>5</v>
      </c>
      <c r="M7" s="14" t="s">
        <v>20</v>
      </c>
      <c r="N7" s="14" t="s">
        <v>37</v>
      </c>
      <c r="O7" s="31" t="s">
        <v>3</v>
      </c>
      <c r="P7" s="30" t="s">
        <v>22</v>
      </c>
      <c r="Q7" s="31" t="s">
        <v>20</v>
      </c>
      <c r="R7" s="30" t="s">
        <v>23</v>
      </c>
      <c r="S7" s="31" t="s">
        <v>10</v>
      </c>
      <c r="U7" s="14"/>
      <c r="V7" s="14"/>
      <c r="W7" s="14"/>
      <c r="X7" s="14"/>
      <c r="Y7" s="12"/>
      <c r="Z7" s="12"/>
      <c r="AA7" s="14"/>
      <c r="AB7" s="12"/>
      <c r="AC7" s="12"/>
      <c r="AD7" s="12"/>
      <c r="AE7" s="12"/>
      <c r="AF7" s="15"/>
      <c r="AG7" s="15"/>
      <c r="AH7" s="15"/>
      <c r="AI7" s="15"/>
      <c r="AJ7" s="15"/>
      <c r="AK7" s="15"/>
      <c r="AL7" s="15"/>
      <c r="AM7" s="15"/>
      <c r="AN7" s="15"/>
      <c r="AO7" s="15"/>
      <c r="AQ7"/>
      <c r="AR7"/>
      <c r="AS7"/>
      <c r="AT7"/>
      <c r="AU7"/>
    </row>
    <row r="8" spans="1:47" x14ac:dyDescent="0.25">
      <c r="A8" s="36"/>
      <c r="B8" s="37"/>
      <c r="C8" s="63">
        <f t="shared" ref="C8:C19" si="0">B8-A8</f>
        <v>0</v>
      </c>
      <c r="D8" s="33"/>
      <c r="E8" s="75"/>
      <c r="F8" s="43"/>
      <c r="G8" s="44"/>
      <c r="H8" s="60">
        <f>MAX(G8-F8,0)</f>
        <v>0</v>
      </c>
      <c r="I8" s="51"/>
      <c r="J8" s="72"/>
      <c r="K8" s="69"/>
      <c r="L8" s="69"/>
      <c r="M8" s="52"/>
      <c r="N8" s="66">
        <f t="shared" ref="N8:N19" si="1">L8+K8+J8</f>
        <v>0</v>
      </c>
      <c r="O8" s="57">
        <f t="shared" ref="O8:O19" si="2">SUM(J8:M8)</f>
        <v>0</v>
      </c>
      <c r="P8" s="78" t="e">
        <f>O8*100/H8</f>
        <v>#DIV/0!</v>
      </c>
      <c r="Q8" s="79" t="e">
        <f>M8*100/H8</f>
        <v>#DIV/0!</v>
      </c>
      <c r="R8" s="80" t="e">
        <f t="shared" ref="R8:R19" si="3">L8/I8</f>
        <v>#DIV/0!</v>
      </c>
      <c r="S8" s="81" t="e">
        <f t="shared" ref="S8:S19" si="4">L8/O8</f>
        <v>#DIV/0!</v>
      </c>
      <c r="U8" s="12"/>
      <c r="V8" s="10"/>
      <c r="W8" s="16"/>
      <c r="X8" s="17"/>
      <c r="Y8" s="12"/>
      <c r="Z8" s="12"/>
      <c r="AA8" s="18"/>
      <c r="AB8" s="12"/>
      <c r="AC8" s="12"/>
      <c r="AD8" s="12"/>
      <c r="AE8" s="12"/>
      <c r="AF8" s="15"/>
      <c r="AG8" s="15"/>
      <c r="AH8" s="15"/>
      <c r="AI8" s="15"/>
      <c r="AJ8" s="15"/>
      <c r="AK8" s="15"/>
      <c r="AL8" s="15"/>
      <c r="AM8" s="15"/>
      <c r="AN8" s="15"/>
      <c r="AO8" s="15"/>
      <c r="AQ8"/>
      <c r="AR8"/>
      <c r="AS8"/>
      <c r="AT8"/>
      <c r="AU8"/>
    </row>
    <row r="9" spans="1:47" x14ac:dyDescent="0.25">
      <c r="A9" s="38"/>
      <c r="B9" s="39"/>
      <c r="C9" s="64">
        <f t="shared" si="0"/>
        <v>0</v>
      </c>
      <c r="D9" s="34"/>
      <c r="E9" s="76"/>
      <c r="F9" s="45"/>
      <c r="G9" s="46"/>
      <c r="H9" s="61">
        <f>MAX(G9-F9,0)</f>
        <v>0</v>
      </c>
      <c r="I9" s="53"/>
      <c r="J9" s="73"/>
      <c r="K9" s="70"/>
      <c r="L9" s="70"/>
      <c r="M9" s="54"/>
      <c r="N9" s="67">
        <f t="shared" si="1"/>
        <v>0</v>
      </c>
      <c r="O9" s="58">
        <f t="shared" si="2"/>
        <v>0</v>
      </c>
      <c r="P9" s="82" t="e">
        <f>O9*100/H9</f>
        <v>#DIV/0!</v>
      </c>
      <c r="Q9" s="83" t="e">
        <f>M9*100/H9</f>
        <v>#DIV/0!</v>
      </c>
      <c r="R9" s="84" t="e">
        <f t="shared" si="3"/>
        <v>#DIV/0!</v>
      </c>
      <c r="S9" s="85" t="e">
        <f t="shared" si="4"/>
        <v>#DIV/0!</v>
      </c>
      <c r="U9" s="12"/>
      <c r="V9" s="10"/>
      <c r="W9" s="16"/>
      <c r="X9" s="17"/>
      <c r="Y9" s="12"/>
      <c r="Z9" s="12"/>
      <c r="AA9" s="18"/>
      <c r="AB9" s="12"/>
      <c r="AC9" s="12"/>
      <c r="AD9" s="12"/>
      <c r="AE9" s="12"/>
      <c r="AF9" s="15"/>
      <c r="AG9" s="15"/>
      <c r="AH9" s="15"/>
      <c r="AI9" s="15"/>
      <c r="AJ9" s="15"/>
      <c r="AK9" s="15"/>
      <c r="AL9" s="15"/>
      <c r="AM9" s="15"/>
      <c r="AN9" s="15"/>
      <c r="AO9" s="15"/>
      <c r="AQ9"/>
      <c r="AR9"/>
      <c r="AS9"/>
      <c r="AT9"/>
      <c r="AU9"/>
    </row>
    <row r="10" spans="1:47" s="6" customFormat="1" x14ac:dyDescent="0.25">
      <c r="A10" s="40"/>
      <c r="B10" s="39"/>
      <c r="C10" s="64">
        <f t="shared" si="0"/>
        <v>0</v>
      </c>
      <c r="D10" s="34"/>
      <c r="E10" s="76"/>
      <c r="F10" s="47"/>
      <c r="G10" s="48"/>
      <c r="H10" s="61">
        <f t="shared" ref="H10:H18" si="5">MAX(G10-F10,0)</f>
        <v>0</v>
      </c>
      <c r="I10" s="53"/>
      <c r="J10" s="73"/>
      <c r="K10" s="70"/>
      <c r="L10" s="70"/>
      <c r="M10" s="54"/>
      <c r="N10" s="67">
        <f t="shared" si="1"/>
        <v>0</v>
      </c>
      <c r="O10" s="58">
        <f t="shared" si="2"/>
        <v>0</v>
      </c>
      <c r="P10" s="82" t="e">
        <f t="shared" ref="P10:P18" si="6">O10*100/H10</f>
        <v>#DIV/0!</v>
      </c>
      <c r="Q10" s="83" t="e">
        <f t="shared" ref="Q10:Q18" si="7">M10*100/H10</f>
        <v>#DIV/0!</v>
      </c>
      <c r="R10" s="84" t="e">
        <f t="shared" si="3"/>
        <v>#DIV/0!</v>
      </c>
      <c r="S10" s="85" t="e">
        <f t="shared" si="4"/>
        <v>#DIV/0!</v>
      </c>
      <c r="U10" s="19"/>
      <c r="V10" s="10"/>
      <c r="W10" s="16"/>
      <c r="X10" s="17"/>
      <c r="Y10" s="12"/>
      <c r="Z10" s="12"/>
      <c r="AA10" s="18"/>
      <c r="AB10" s="12"/>
      <c r="AC10" s="12"/>
      <c r="AD10" s="12"/>
      <c r="AE10" s="12"/>
      <c r="AF10" s="15"/>
      <c r="AG10" s="15"/>
      <c r="AH10" s="15"/>
      <c r="AI10" s="15"/>
      <c r="AJ10" s="15"/>
      <c r="AK10" s="15"/>
      <c r="AL10" s="15"/>
      <c r="AM10" s="15"/>
      <c r="AN10" s="15"/>
      <c r="AO10" s="15"/>
      <c r="AP10" s="9"/>
    </row>
    <row r="11" spans="1:47" x14ac:dyDescent="0.25">
      <c r="A11" s="40"/>
      <c r="B11" s="39"/>
      <c r="C11" s="64">
        <f t="shared" si="0"/>
        <v>0</v>
      </c>
      <c r="D11" s="34"/>
      <c r="E11" s="76"/>
      <c r="F11" s="47"/>
      <c r="G11" s="48"/>
      <c r="H11" s="61">
        <f t="shared" si="5"/>
        <v>0</v>
      </c>
      <c r="I11" s="53"/>
      <c r="J11" s="73"/>
      <c r="K11" s="70"/>
      <c r="L11" s="70"/>
      <c r="M11" s="54"/>
      <c r="N11" s="67">
        <f t="shared" si="1"/>
        <v>0</v>
      </c>
      <c r="O11" s="58">
        <f t="shared" si="2"/>
        <v>0</v>
      </c>
      <c r="P11" s="82" t="e">
        <f t="shared" si="6"/>
        <v>#DIV/0!</v>
      </c>
      <c r="Q11" s="83" t="e">
        <f t="shared" si="7"/>
        <v>#DIV/0!</v>
      </c>
      <c r="R11" s="84" t="e">
        <f t="shared" si="3"/>
        <v>#DIV/0!</v>
      </c>
      <c r="S11" s="85" t="e">
        <f t="shared" si="4"/>
        <v>#DIV/0!</v>
      </c>
      <c r="U11" s="19"/>
      <c r="V11" s="10"/>
      <c r="W11" s="16"/>
      <c r="X11" s="17"/>
      <c r="Y11" s="12"/>
      <c r="Z11" s="12"/>
      <c r="AA11" s="18"/>
      <c r="AB11" s="12"/>
      <c r="AC11" s="12"/>
      <c r="AD11" s="12"/>
      <c r="AE11" s="12"/>
      <c r="AF11" s="15"/>
      <c r="AG11" s="15"/>
      <c r="AH11" s="15"/>
      <c r="AI11" s="15"/>
      <c r="AJ11" s="15"/>
      <c r="AK11" s="15"/>
      <c r="AL11" s="15"/>
      <c r="AM11" s="15"/>
      <c r="AN11" s="15"/>
      <c r="AO11" s="15"/>
      <c r="AQ11"/>
      <c r="AR11"/>
      <c r="AS11"/>
      <c r="AT11"/>
      <c r="AU11"/>
    </row>
    <row r="12" spans="1:47" x14ac:dyDescent="0.25">
      <c r="A12" s="40"/>
      <c r="B12" s="39"/>
      <c r="C12" s="64">
        <f t="shared" si="0"/>
        <v>0</v>
      </c>
      <c r="D12" s="34"/>
      <c r="E12" s="76"/>
      <c r="F12" s="47"/>
      <c r="G12" s="48"/>
      <c r="H12" s="61">
        <f t="shared" si="5"/>
        <v>0</v>
      </c>
      <c r="I12" s="53"/>
      <c r="J12" s="73"/>
      <c r="K12" s="70"/>
      <c r="L12" s="70"/>
      <c r="M12" s="54"/>
      <c r="N12" s="67">
        <f t="shared" si="1"/>
        <v>0</v>
      </c>
      <c r="O12" s="58">
        <f t="shared" si="2"/>
        <v>0</v>
      </c>
      <c r="P12" s="82" t="e">
        <f t="shared" si="6"/>
        <v>#DIV/0!</v>
      </c>
      <c r="Q12" s="83" t="e">
        <f t="shared" si="7"/>
        <v>#DIV/0!</v>
      </c>
      <c r="R12" s="84" t="e">
        <f t="shared" si="3"/>
        <v>#DIV/0!</v>
      </c>
      <c r="S12" s="85" t="e">
        <f t="shared" si="4"/>
        <v>#DIV/0!</v>
      </c>
      <c r="U12" s="19"/>
      <c r="V12" s="10"/>
      <c r="W12" s="16"/>
      <c r="X12" s="17"/>
      <c r="Y12" s="12"/>
      <c r="Z12" s="12"/>
      <c r="AA12" s="18"/>
      <c r="AB12" s="12"/>
      <c r="AC12" s="12"/>
      <c r="AD12" s="12"/>
      <c r="AE12" s="12"/>
      <c r="AF12" s="15"/>
      <c r="AG12" s="15"/>
      <c r="AH12" s="15"/>
      <c r="AI12" s="15"/>
      <c r="AJ12" s="15"/>
      <c r="AK12" s="15"/>
      <c r="AL12" s="15"/>
      <c r="AM12" s="15"/>
      <c r="AN12" s="15"/>
      <c r="AO12" s="15"/>
      <c r="AQ12"/>
      <c r="AR12"/>
      <c r="AS12"/>
      <c r="AT12"/>
      <c r="AU12"/>
    </row>
    <row r="13" spans="1:47" x14ac:dyDescent="0.25">
      <c r="A13" s="40"/>
      <c r="B13" s="39"/>
      <c r="C13" s="64">
        <f t="shared" si="0"/>
        <v>0</v>
      </c>
      <c r="D13" s="34"/>
      <c r="E13" s="76"/>
      <c r="F13" s="47"/>
      <c r="G13" s="48"/>
      <c r="H13" s="61">
        <f t="shared" si="5"/>
        <v>0</v>
      </c>
      <c r="I13" s="53"/>
      <c r="J13" s="73"/>
      <c r="K13" s="70"/>
      <c r="L13" s="70"/>
      <c r="M13" s="54"/>
      <c r="N13" s="67">
        <f t="shared" si="1"/>
        <v>0</v>
      </c>
      <c r="O13" s="58">
        <f t="shared" si="2"/>
        <v>0</v>
      </c>
      <c r="P13" s="82" t="e">
        <f t="shared" si="6"/>
        <v>#DIV/0!</v>
      </c>
      <c r="Q13" s="83" t="e">
        <f t="shared" si="7"/>
        <v>#DIV/0!</v>
      </c>
      <c r="R13" s="84" t="e">
        <f t="shared" si="3"/>
        <v>#DIV/0!</v>
      </c>
      <c r="S13" s="85" t="e">
        <f t="shared" si="4"/>
        <v>#DIV/0!</v>
      </c>
      <c r="U13" s="19"/>
      <c r="V13" s="10"/>
      <c r="W13" s="16"/>
      <c r="X13" s="17"/>
      <c r="Y13" s="12"/>
      <c r="Z13" s="12"/>
      <c r="AA13" s="18"/>
      <c r="AB13" s="12"/>
      <c r="AC13" s="12"/>
      <c r="AD13" s="12"/>
      <c r="AE13" s="12"/>
      <c r="AF13" s="15"/>
      <c r="AG13" s="15"/>
      <c r="AH13" s="15"/>
      <c r="AI13" s="15"/>
      <c r="AJ13" s="15"/>
      <c r="AK13" s="15"/>
      <c r="AL13" s="15"/>
      <c r="AM13" s="15"/>
      <c r="AN13" s="15"/>
      <c r="AO13" s="15"/>
      <c r="AQ13"/>
      <c r="AR13"/>
      <c r="AS13"/>
      <c r="AT13"/>
      <c r="AU13"/>
    </row>
    <row r="14" spans="1:47" x14ac:dyDescent="0.25">
      <c r="A14" s="40"/>
      <c r="B14" s="39"/>
      <c r="C14" s="64">
        <f t="shared" si="0"/>
        <v>0</v>
      </c>
      <c r="D14" s="34"/>
      <c r="E14" s="76"/>
      <c r="F14" s="47"/>
      <c r="G14" s="48"/>
      <c r="H14" s="61">
        <f t="shared" si="5"/>
        <v>0</v>
      </c>
      <c r="I14" s="53"/>
      <c r="J14" s="73"/>
      <c r="K14" s="70"/>
      <c r="L14" s="70"/>
      <c r="M14" s="54"/>
      <c r="N14" s="67">
        <f t="shared" si="1"/>
        <v>0</v>
      </c>
      <c r="O14" s="58">
        <f t="shared" si="2"/>
        <v>0</v>
      </c>
      <c r="P14" s="82" t="e">
        <f t="shared" si="6"/>
        <v>#DIV/0!</v>
      </c>
      <c r="Q14" s="83" t="e">
        <f t="shared" si="7"/>
        <v>#DIV/0!</v>
      </c>
      <c r="R14" s="84" t="e">
        <f t="shared" si="3"/>
        <v>#DIV/0!</v>
      </c>
      <c r="S14" s="85" t="e">
        <f t="shared" si="4"/>
        <v>#DIV/0!</v>
      </c>
      <c r="U14" s="19"/>
      <c r="V14" s="10"/>
      <c r="W14" s="16"/>
      <c r="X14" s="17"/>
      <c r="Y14" s="12"/>
      <c r="Z14" s="12"/>
      <c r="AA14" s="18"/>
      <c r="AB14" s="12"/>
      <c r="AC14" s="12"/>
      <c r="AD14" s="12"/>
      <c r="AE14" s="12"/>
      <c r="AF14" s="15"/>
      <c r="AG14" s="15"/>
      <c r="AH14" s="15"/>
      <c r="AI14" s="15"/>
      <c r="AJ14" s="15"/>
      <c r="AK14" s="15"/>
      <c r="AL14" s="15"/>
      <c r="AM14" s="15"/>
      <c r="AN14" s="15"/>
      <c r="AO14" s="15"/>
      <c r="AQ14"/>
      <c r="AR14"/>
      <c r="AS14"/>
      <c r="AT14"/>
      <c r="AU14"/>
    </row>
    <row r="15" spans="1:47" x14ac:dyDescent="0.25">
      <c r="A15" s="40"/>
      <c r="B15" s="39"/>
      <c r="C15" s="64">
        <f t="shared" si="0"/>
        <v>0</v>
      </c>
      <c r="D15" s="34"/>
      <c r="E15" s="76"/>
      <c r="F15" s="47"/>
      <c r="G15" s="48"/>
      <c r="H15" s="61">
        <f t="shared" si="5"/>
        <v>0</v>
      </c>
      <c r="I15" s="53"/>
      <c r="J15" s="73"/>
      <c r="K15" s="70"/>
      <c r="L15" s="70"/>
      <c r="M15" s="54"/>
      <c r="N15" s="67">
        <f t="shared" si="1"/>
        <v>0</v>
      </c>
      <c r="O15" s="58">
        <f t="shared" si="2"/>
        <v>0</v>
      </c>
      <c r="P15" s="82" t="e">
        <f t="shared" si="6"/>
        <v>#DIV/0!</v>
      </c>
      <c r="Q15" s="83" t="e">
        <f t="shared" si="7"/>
        <v>#DIV/0!</v>
      </c>
      <c r="R15" s="84" t="e">
        <f t="shared" si="3"/>
        <v>#DIV/0!</v>
      </c>
      <c r="S15" s="85" t="e">
        <f t="shared" si="4"/>
        <v>#DIV/0!</v>
      </c>
      <c r="U15" s="19"/>
      <c r="V15" s="10"/>
      <c r="W15" s="16"/>
      <c r="X15" s="17"/>
      <c r="Y15" s="12"/>
      <c r="Z15" s="12"/>
      <c r="AA15" s="18"/>
      <c r="AB15" s="12"/>
      <c r="AC15" s="12"/>
      <c r="AD15" s="12"/>
      <c r="AE15" s="12"/>
      <c r="AF15" s="15"/>
      <c r="AG15" s="15"/>
      <c r="AH15" s="15"/>
      <c r="AI15" s="15"/>
      <c r="AJ15" s="15"/>
      <c r="AK15" s="15"/>
      <c r="AL15" s="15"/>
      <c r="AM15" s="15"/>
      <c r="AN15" s="15"/>
      <c r="AO15" s="15"/>
      <c r="AQ15"/>
      <c r="AR15"/>
      <c r="AS15"/>
      <c r="AT15"/>
      <c r="AU15"/>
    </row>
    <row r="16" spans="1:47" x14ac:dyDescent="0.25">
      <c r="A16" s="40"/>
      <c r="B16" s="39"/>
      <c r="C16" s="64">
        <f t="shared" si="0"/>
        <v>0</v>
      </c>
      <c r="D16" s="34"/>
      <c r="E16" s="76"/>
      <c r="F16" s="47"/>
      <c r="G16" s="48"/>
      <c r="H16" s="61">
        <f t="shared" si="5"/>
        <v>0</v>
      </c>
      <c r="I16" s="53"/>
      <c r="J16" s="73"/>
      <c r="K16" s="70"/>
      <c r="L16" s="70"/>
      <c r="M16" s="54"/>
      <c r="N16" s="67">
        <f t="shared" si="1"/>
        <v>0</v>
      </c>
      <c r="O16" s="58">
        <f t="shared" si="2"/>
        <v>0</v>
      </c>
      <c r="P16" s="82" t="e">
        <f t="shared" si="6"/>
        <v>#DIV/0!</v>
      </c>
      <c r="Q16" s="83" t="e">
        <f t="shared" si="7"/>
        <v>#DIV/0!</v>
      </c>
      <c r="R16" s="84" t="e">
        <f t="shared" si="3"/>
        <v>#DIV/0!</v>
      </c>
      <c r="S16" s="85" t="e">
        <f t="shared" si="4"/>
        <v>#DIV/0!</v>
      </c>
      <c r="U16" s="19"/>
      <c r="V16" s="10"/>
      <c r="W16" s="16"/>
      <c r="X16" s="17"/>
      <c r="Y16" s="12"/>
      <c r="Z16" s="12"/>
      <c r="AA16" s="18"/>
      <c r="AB16" s="12"/>
      <c r="AC16" s="12"/>
      <c r="AD16" s="12"/>
      <c r="AE16" s="12"/>
      <c r="AF16" s="15"/>
      <c r="AG16" s="15"/>
      <c r="AH16" s="15"/>
      <c r="AI16" s="15"/>
      <c r="AJ16" s="15"/>
      <c r="AK16" s="15"/>
      <c r="AL16" s="15"/>
      <c r="AM16" s="15"/>
      <c r="AN16" s="15"/>
      <c r="AO16" s="15"/>
      <c r="AQ16"/>
      <c r="AR16"/>
      <c r="AS16"/>
      <c r="AT16"/>
      <c r="AU16"/>
    </row>
    <row r="17" spans="1:47" x14ac:dyDescent="0.25">
      <c r="A17" s="40"/>
      <c r="B17" s="39"/>
      <c r="C17" s="64">
        <f t="shared" si="0"/>
        <v>0</v>
      </c>
      <c r="D17" s="34"/>
      <c r="E17" s="76"/>
      <c r="F17" s="47"/>
      <c r="G17" s="48"/>
      <c r="H17" s="61">
        <f t="shared" si="5"/>
        <v>0</v>
      </c>
      <c r="I17" s="53"/>
      <c r="J17" s="73"/>
      <c r="K17" s="70"/>
      <c r="L17" s="70"/>
      <c r="M17" s="54"/>
      <c r="N17" s="67">
        <f t="shared" si="1"/>
        <v>0</v>
      </c>
      <c r="O17" s="58">
        <f t="shared" si="2"/>
        <v>0</v>
      </c>
      <c r="P17" s="82" t="e">
        <f t="shared" si="6"/>
        <v>#DIV/0!</v>
      </c>
      <c r="Q17" s="83" t="e">
        <f t="shared" si="7"/>
        <v>#DIV/0!</v>
      </c>
      <c r="R17" s="84" t="e">
        <f t="shared" si="3"/>
        <v>#DIV/0!</v>
      </c>
      <c r="S17" s="85" t="e">
        <f t="shared" si="4"/>
        <v>#DIV/0!</v>
      </c>
      <c r="U17" s="19"/>
      <c r="V17" s="10"/>
      <c r="W17" s="16"/>
      <c r="X17" s="17"/>
      <c r="Y17" s="12"/>
      <c r="Z17" s="12"/>
      <c r="AA17" s="18"/>
      <c r="AB17" s="12"/>
      <c r="AC17" s="12"/>
      <c r="AD17" s="12"/>
      <c r="AE17" s="12"/>
      <c r="AF17" s="15"/>
      <c r="AG17" s="15"/>
      <c r="AH17" s="15"/>
      <c r="AI17" s="15"/>
      <c r="AJ17" s="15"/>
      <c r="AK17" s="15"/>
      <c r="AL17" s="15"/>
      <c r="AM17" s="15"/>
      <c r="AN17" s="15"/>
      <c r="AO17" s="15"/>
      <c r="AQ17"/>
      <c r="AR17"/>
      <c r="AS17"/>
      <c r="AT17"/>
      <c r="AU17"/>
    </row>
    <row r="18" spans="1:47" x14ac:dyDescent="0.25">
      <c r="A18" s="40"/>
      <c r="B18" s="39"/>
      <c r="C18" s="64">
        <f t="shared" si="0"/>
        <v>0</v>
      </c>
      <c r="D18" s="34"/>
      <c r="E18" s="76"/>
      <c r="F18" s="47"/>
      <c r="G18" s="48"/>
      <c r="H18" s="61">
        <f t="shared" si="5"/>
        <v>0</v>
      </c>
      <c r="I18" s="53"/>
      <c r="J18" s="73"/>
      <c r="K18" s="70"/>
      <c r="L18" s="70"/>
      <c r="M18" s="54"/>
      <c r="N18" s="67">
        <f t="shared" si="1"/>
        <v>0</v>
      </c>
      <c r="O18" s="58">
        <f t="shared" si="2"/>
        <v>0</v>
      </c>
      <c r="P18" s="82" t="e">
        <f t="shared" si="6"/>
        <v>#DIV/0!</v>
      </c>
      <c r="Q18" s="83" t="e">
        <f t="shared" si="7"/>
        <v>#DIV/0!</v>
      </c>
      <c r="R18" s="84" t="e">
        <f t="shared" si="3"/>
        <v>#DIV/0!</v>
      </c>
      <c r="S18" s="85" t="e">
        <f t="shared" si="4"/>
        <v>#DIV/0!</v>
      </c>
      <c r="U18" s="19"/>
      <c r="V18" s="10"/>
      <c r="W18" s="16"/>
      <c r="X18" s="17"/>
      <c r="Y18" s="12"/>
      <c r="Z18" s="12"/>
      <c r="AA18" s="18"/>
      <c r="AB18" s="12"/>
      <c r="AC18" s="12"/>
      <c r="AD18" s="12"/>
      <c r="AE18" s="12"/>
      <c r="AF18" s="15"/>
      <c r="AG18" s="15"/>
      <c r="AH18" s="15"/>
      <c r="AI18" s="15"/>
      <c r="AJ18" s="12" t="s">
        <v>13</v>
      </c>
      <c r="AK18" s="12"/>
      <c r="AL18" s="12"/>
      <c r="AM18" s="12"/>
      <c r="AN18" s="12"/>
      <c r="AO18" s="12"/>
      <c r="AP18"/>
      <c r="AQ18"/>
      <c r="AR18"/>
      <c r="AS18"/>
      <c r="AT18"/>
      <c r="AU18"/>
    </row>
    <row r="19" spans="1:47" ht="15.75" thickBot="1" x14ac:dyDescent="0.3">
      <c r="A19" s="41"/>
      <c r="B19" s="42"/>
      <c r="C19" s="65">
        <f t="shared" si="0"/>
        <v>0</v>
      </c>
      <c r="D19" s="35"/>
      <c r="E19" s="77"/>
      <c r="F19" s="49"/>
      <c r="G19" s="50"/>
      <c r="H19" s="62">
        <f>MAX(G19-F19,0)</f>
        <v>0</v>
      </c>
      <c r="I19" s="55"/>
      <c r="J19" s="74"/>
      <c r="K19" s="71"/>
      <c r="L19" s="71"/>
      <c r="M19" s="56"/>
      <c r="N19" s="68">
        <f t="shared" si="1"/>
        <v>0</v>
      </c>
      <c r="O19" s="59">
        <f t="shared" si="2"/>
        <v>0</v>
      </c>
      <c r="P19" s="86" t="e">
        <f>O19*100/H19</f>
        <v>#DIV/0!</v>
      </c>
      <c r="Q19" s="87" t="e">
        <f>M19*100/H19</f>
        <v>#DIV/0!</v>
      </c>
      <c r="R19" s="88" t="e">
        <f t="shared" si="3"/>
        <v>#DIV/0!</v>
      </c>
      <c r="S19" s="89" t="e">
        <f t="shared" si="4"/>
        <v>#DIV/0!</v>
      </c>
      <c r="U19" s="19"/>
      <c r="V19" s="10"/>
      <c r="W19" s="16"/>
      <c r="X19" s="17"/>
      <c r="Y19" s="12"/>
      <c r="Z19" s="12"/>
      <c r="AA19" s="18"/>
      <c r="AB19" s="12"/>
      <c r="AC19" s="12"/>
      <c r="AD19" s="12"/>
      <c r="AE19" s="12"/>
      <c r="AF19" s="15"/>
      <c r="AG19" s="15"/>
      <c r="AH19" s="15"/>
      <c r="AI19" s="15"/>
      <c r="AJ19" s="12"/>
      <c r="AK19" s="12"/>
      <c r="AL19" s="12"/>
      <c r="AM19" s="12"/>
      <c r="AN19" s="12"/>
      <c r="AO19" s="12"/>
      <c r="AP19"/>
      <c r="AQ19"/>
      <c r="AR19"/>
      <c r="AS19"/>
      <c r="AT19"/>
      <c r="AU19"/>
    </row>
    <row r="20" spans="1:47" x14ac:dyDescent="0.25">
      <c r="A20" s="25"/>
      <c r="B20" s="94" t="s">
        <v>26</v>
      </c>
      <c r="C20" s="98">
        <f>SUM(C8:C19)</f>
        <v>0</v>
      </c>
      <c r="D20" s="97"/>
      <c r="E20" s="93"/>
      <c r="F20" s="93"/>
      <c r="G20" s="94" t="s">
        <v>27</v>
      </c>
      <c r="H20" s="99">
        <f>AVERAGE(H8:H19)</f>
        <v>0</v>
      </c>
      <c r="I20" s="95" t="s">
        <v>4</v>
      </c>
      <c r="J20" s="26"/>
      <c r="K20" s="21"/>
      <c r="L20" s="26"/>
      <c r="M20" s="96"/>
      <c r="N20" s="93"/>
      <c r="O20" s="94" t="s">
        <v>24</v>
      </c>
      <c r="P20" s="92" t="e">
        <f>AVERAGE(P8:P19)</f>
        <v>#DIV/0!</v>
      </c>
      <c r="Q20" s="95" t="s">
        <v>28</v>
      </c>
      <c r="R20" s="27"/>
      <c r="S20" s="29"/>
      <c r="U20" s="21"/>
      <c r="V20" s="20"/>
      <c r="W20" s="21"/>
      <c r="X20" s="22"/>
      <c r="Y20" s="12"/>
      <c r="Z20" s="12"/>
      <c r="AA20" s="23"/>
      <c r="AB20" s="12"/>
      <c r="AC20" s="12"/>
      <c r="AD20" s="12"/>
      <c r="AE20" s="12"/>
      <c r="AF20" s="15"/>
      <c r="AG20" s="15"/>
      <c r="AH20" s="15"/>
      <c r="AI20" s="15"/>
      <c r="AJ20" s="24" t="s">
        <v>14</v>
      </c>
      <c r="AK20" s="24"/>
      <c r="AL20" s="12"/>
      <c r="AM20" s="12"/>
      <c r="AN20" s="12"/>
      <c r="AO20" s="12"/>
      <c r="AP20"/>
      <c r="AQ20"/>
      <c r="AR20"/>
      <c r="AS20"/>
      <c r="AT20"/>
      <c r="AU20"/>
    </row>
    <row r="21" spans="1:47" x14ac:dyDescent="0.25">
      <c r="J21" s="26"/>
      <c r="K21" s="21"/>
      <c r="L21" s="26"/>
      <c r="M21" s="96"/>
      <c r="N21" s="94" t="s">
        <v>25</v>
      </c>
      <c r="O21" s="91">
        <f>SUM(O8:O19)</f>
        <v>0</v>
      </c>
      <c r="P21" s="27"/>
      <c r="Q21" s="28"/>
      <c r="R21" s="27"/>
      <c r="S21" s="29"/>
      <c r="U21" s="21"/>
      <c r="V21" s="20"/>
      <c r="W21" s="21"/>
      <c r="X21" s="22"/>
      <c r="Y21" s="12"/>
      <c r="Z21" s="12"/>
      <c r="AA21" s="23"/>
      <c r="AB21" s="12"/>
      <c r="AC21" s="12"/>
      <c r="AD21" s="12"/>
      <c r="AE21" s="12"/>
      <c r="AF21" s="15"/>
      <c r="AG21" s="15"/>
      <c r="AH21" s="15"/>
      <c r="AI21" s="15"/>
      <c r="AJ21" s="24"/>
      <c r="AK21" s="24"/>
      <c r="AL21" s="12"/>
      <c r="AM21" s="12"/>
      <c r="AN21" s="12"/>
      <c r="AO21" s="12"/>
      <c r="AP21"/>
      <c r="AQ21"/>
      <c r="AR21"/>
      <c r="AS21"/>
      <c r="AT21"/>
      <c r="AU21"/>
    </row>
    <row r="22" spans="1:47" x14ac:dyDescent="0.25">
      <c r="A22" s="194" t="s">
        <v>49</v>
      </c>
      <c r="B22" s="194"/>
      <c r="C22" s="194"/>
      <c r="D22" s="194"/>
      <c r="E22" s="194"/>
      <c r="F22" s="194"/>
      <c r="G22" s="194"/>
      <c r="H22" s="194"/>
      <c r="I22" s="194"/>
      <c r="J22" s="194"/>
      <c r="K22" s="194"/>
      <c r="L22" s="194"/>
      <c r="M22" s="194"/>
      <c r="N22" s="194"/>
      <c r="O22" s="194"/>
      <c r="P22" s="194"/>
      <c r="Q22" s="194"/>
      <c r="R22" s="194"/>
      <c r="S22" s="194"/>
      <c r="U22" s="21"/>
      <c r="V22" s="20"/>
      <c r="W22" s="21"/>
      <c r="X22" s="22"/>
      <c r="Y22" s="12"/>
      <c r="Z22" s="12"/>
      <c r="AA22" s="23"/>
      <c r="AB22" s="12"/>
      <c r="AC22" s="12"/>
      <c r="AD22" s="12"/>
      <c r="AE22" s="12"/>
      <c r="AF22" s="15"/>
      <c r="AG22" s="15"/>
      <c r="AH22" s="15"/>
      <c r="AI22" s="15"/>
      <c r="AJ22" s="24"/>
      <c r="AK22" s="24"/>
      <c r="AL22" s="12"/>
      <c r="AM22" s="12"/>
      <c r="AN22" s="12"/>
      <c r="AO22" s="12"/>
      <c r="AP22"/>
      <c r="AQ22"/>
      <c r="AR22"/>
      <c r="AS22"/>
      <c r="AT22"/>
      <c r="AU22"/>
    </row>
    <row r="23" spans="1:47" x14ac:dyDescent="0.25">
      <c r="A23" s="110" t="s">
        <v>40</v>
      </c>
      <c r="B23" s="110"/>
      <c r="C23" s="110"/>
      <c r="D23" s="110"/>
      <c r="E23" s="110"/>
      <c r="F23" s="110"/>
      <c r="G23" s="110"/>
      <c r="H23" s="110"/>
      <c r="I23" s="110"/>
      <c r="J23" s="110"/>
      <c r="K23" s="110"/>
      <c r="L23" s="110"/>
      <c r="M23" s="110"/>
      <c r="N23" s="110"/>
      <c r="O23" s="110"/>
      <c r="P23" s="110"/>
      <c r="Q23" s="110"/>
      <c r="R23" s="110"/>
      <c r="S23" s="110"/>
      <c r="T23" s="15"/>
      <c r="U23" s="12"/>
      <c r="V23" s="12"/>
      <c r="W23" s="12"/>
      <c r="X23" s="12"/>
      <c r="Y23" s="12"/>
      <c r="Z23" s="12"/>
      <c r="AA23" s="12"/>
      <c r="AB23" s="12"/>
      <c r="AC23" s="12"/>
      <c r="AD23" s="12"/>
      <c r="AE23" s="12"/>
      <c r="AF23" s="15"/>
      <c r="AG23" s="15"/>
      <c r="AH23" s="15"/>
      <c r="AI23" s="15"/>
      <c r="AJ23" s="15"/>
      <c r="AK23" s="15"/>
      <c r="AL23" s="15"/>
      <c r="AM23" s="15" t="s">
        <v>15</v>
      </c>
      <c r="AN23" s="15">
        <v>0.87433428443574335</v>
      </c>
      <c r="AO23" s="12"/>
      <c r="AP23"/>
      <c r="AQ23"/>
      <c r="AR23"/>
      <c r="AS23"/>
      <c r="AT23"/>
      <c r="AU23"/>
    </row>
    <row r="24" spans="1:47" x14ac:dyDescent="0.25">
      <c r="A24" s="111" t="s">
        <v>41</v>
      </c>
      <c r="B24" s="111"/>
      <c r="C24" s="111"/>
      <c r="D24" s="111"/>
      <c r="E24" s="111"/>
      <c r="F24" s="111"/>
      <c r="G24" s="111"/>
      <c r="H24" s="111"/>
      <c r="I24" s="111"/>
      <c r="J24" s="111"/>
      <c r="K24" s="111"/>
      <c r="L24" s="111"/>
      <c r="M24" s="111"/>
      <c r="N24" s="111"/>
      <c r="O24" s="111"/>
      <c r="P24" s="111"/>
      <c r="Q24" s="111"/>
      <c r="R24" s="111"/>
      <c r="S24" s="111"/>
    </row>
    <row r="25" spans="1:47" x14ac:dyDescent="0.25">
      <c r="A25" s="111" t="s">
        <v>42</v>
      </c>
      <c r="B25" s="111"/>
      <c r="C25" s="111"/>
      <c r="D25" s="111"/>
      <c r="E25" s="111"/>
      <c r="F25" s="111"/>
      <c r="G25" s="111"/>
      <c r="H25" s="111"/>
      <c r="I25" s="111"/>
      <c r="J25" s="111"/>
      <c r="K25" s="111"/>
      <c r="L25" s="111"/>
      <c r="M25" s="111"/>
      <c r="N25" s="111"/>
      <c r="O25" s="111"/>
      <c r="P25" s="111"/>
      <c r="Q25" s="111"/>
      <c r="R25" s="111"/>
      <c r="S25" s="111"/>
    </row>
    <row r="26" spans="1:47" x14ac:dyDescent="0.25">
      <c r="A26" s="111" t="s">
        <v>30</v>
      </c>
      <c r="B26" s="111"/>
      <c r="C26" s="111"/>
      <c r="D26" s="111"/>
      <c r="E26" s="111"/>
      <c r="F26" s="111"/>
      <c r="G26" s="111"/>
      <c r="H26" s="111"/>
      <c r="I26" s="111"/>
      <c r="J26" s="111"/>
      <c r="K26" s="111"/>
      <c r="L26" s="111"/>
      <c r="M26" s="111"/>
      <c r="N26" s="111"/>
      <c r="O26" s="111"/>
      <c r="P26" s="111"/>
      <c r="Q26" s="111"/>
      <c r="R26" s="111"/>
      <c r="S26" s="111"/>
    </row>
    <row r="27" spans="1:47" x14ac:dyDescent="0.25">
      <c r="A27" s="111" t="s">
        <v>31</v>
      </c>
      <c r="B27" s="111"/>
      <c r="C27" s="111"/>
      <c r="D27" s="111"/>
      <c r="E27" s="111"/>
      <c r="F27" s="111"/>
      <c r="G27" s="111"/>
      <c r="H27" s="111"/>
      <c r="I27" s="111"/>
      <c r="J27" s="111"/>
      <c r="K27" s="111"/>
      <c r="L27" s="111"/>
      <c r="M27" s="111"/>
      <c r="N27" s="111"/>
      <c r="O27" s="111"/>
      <c r="P27" s="111"/>
      <c r="Q27" s="111"/>
      <c r="R27" s="111"/>
      <c r="S27" s="111"/>
    </row>
    <row r="28" spans="1:47" x14ac:dyDescent="0.25">
      <c r="A28" s="111" t="s">
        <v>32</v>
      </c>
      <c r="B28" s="111"/>
      <c r="C28" s="111"/>
      <c r="D28" s="111"/>
      <c r="E28" s="111"/>
      <c r="F28" s="111"/>
      <c r="G28" s="111"/>
      <c r="H28" s="111"/>
      <c r="I28" s="111"/>
      <c r="J28" s="111"/>
      <c r="K28" s="111"/>
      <c r="L28" s="111"/>
      <c r="M28" s="111"/>
      <c r="N28" s="111"/>
      <c r="O28" s="111"/>
      <c r="P28" s="111"/>
      <c r="Q28" s="111"/>
      <c r="R28" s="111"/>
      <c r="S28" s="111"/>
    </row>
    <row r="29" spans="1:47" x14ac:dyDescent="0.25">
      <c r="A29" s="112" t="s">
        <v>33</v>
      </c>
    </row>
    <row r="30" spans="1:47" x14ac:dyDescent="0.25">
      <c r="A30" s="111" t="s">
        <v>55</v>
      </c>
      <c r="B30" s="111"/>
      <c r="C30" s="111"/>
      <c r="D30" s="111"/>
      <c r="E30" s="111"/>
      <c r="F30" s="111"/>
      <c r="G30" s="111"/>
      <c r="H30" s="111"/>
      <c r="I30" s="111"/>
      <c r="J30" s="111"/>
      <c r="K30" s="111"/>
      <c r="L30" s="111"/>
      <c r="M30" s="111"/>
      <c r="N30" s="111"/>
      <c r="O30" s="111"/>
      <c r="P30" s="111"/>
      <c r="Q30" s="111"/>
      <c r="R30" s="111"/>
      <c r="S30" s="111"/>
    </row>
    <row r="31" spans="1:47" ht="17.25" x14ac:dyDescent="0.25">
      <c r="A31" s="111" t="s">
        <v>35</v>
      </c>
      <c r="B31" s="111"/>
      <c r="C31" s="111"/>
      <c r="D31" s="111"/>
      <c r="E31" s="111"/>
      <c r="F31" s="111"/>
      <c r="G31" s="111"/>
      <c r="H31" s="111"/>
      <c r="I31" s="111"/>
      <c r="J31" s="111"/>
      <c r="K31" s="111"/>
      <c r="L31" s="111"/>
      <c r="M31" s="111"/>
      <c r="N31" s="111"/>
      <c r="O31" s="111"/>
      <c r="P31" s="111"/>
      <c r="Q31" s="111"/>
      <c r="R31" s="111"/>
      <c r="S31" s="111"/>
    </row>
    <row r="32" spans="1:47" x14ac:dyDescent="0.25">
      <c r="A32" s="111" t="s">
        <v>34</v>
      </c>
      <c r="B32" s="111"/>
      <c r="C32" s="111"/>
      <c r="D32" s="111"/>
      <c r="E32" s="111"/>
      <c r="F32" s="111"/>
      <c r="G32" s="111"/>
      <c r="H32" s="111"/>
      <c r="I32" s="111"/>
      <c r="J32" s="111"/>
      <c r="K32" s="111"/>
      <c r="L32" s="111"/>
      <c r="M32" s="111"/>
      <c r="N32" s="111"/>
      <c r="O32" s="111"/>
      <c r="P32" s="111"/>
      <c r="Q32" s="111"/>
      <c r="R32" s="111"/>
      <c r="S32" s="111"/>
    </row>
    <row r="33" spans="1:20" ht="17.25" x14ac:dyDescent="0.25">
      <c r="A33" s="111" t="s">
        <v>36</v>
      </c>
      <c r="B33" s="111"/>
      <c r="C33" s="111"/>
      <c r="D33" s="111"/>
      <c r="E33" s="111"/>
      <c r="F33" s="111"/>
      <c r="G33" s="111"/>
      <c r="H33" s="111"/>
      <c r="I33" s="111"/>
      <c r="J33" s="111"/>
      <c r="K33" s="111"/>
      <c r="L33" s="111"/>
      <c r="M33" s="111"/>
      <c r="N33" s="111"/>
      <c r="O33" s="111"/>
      <c r="P33" s="111"/>
      <c r="Q33" s="111"/>
      <c r="R33" s="111"/>
      <c r="S33" s="111"/>
    </row>
    <row r="34" spans="1:20" x14ac:dyDescent="0.25">
      <c r="A34" s="111" t="s">
        <v>43</v>
      </c>
      <c r="B34" s="111"/>
      <c r="C34" s="111"/>
      <c r="D34" s="111"/>
      <c r="E34" s="111"/>
      <c r="F34" s="111"/>
      <c r="G34" s="111"/>
      <c r="H34" s="111"/>
      <c r="I34" s="111"/>
      <c r="J34" s="111"/>
      <c r="K34" s="111"/>
      <c r="L34" s="111"/>
      <c r="M34" s="111"/>
      <c r="N34" s="111"/>
      <c r="O34" s="111"/>
      <c r="P34" s="111"/>
      <c r="Q34" s="111"/>
      <c r="R34" s="111"/>
      <c r="S34" s="111"/>
    </row>
    <row r="35" spans="1:20" x14ac:dyDescent="0.25">
      <c r="A35" s="191" t="s">
        <v>44</v>
      </c>
      <c r="B35" s="191"/>
      <c r="C35" s="191"/>
      <c r="D35" s="191"/>
      <c r="E35" s="191"/>
      <c r="F35" s="191"/>
      <c r="G35" s="191"/>
      <c r="H35" s="191"/>
      <c r="I35" s="191"/>
      <c r="J35" s="191"/>
      <c r="K35" s="191"/>
      <c r="L35" s="191"/>
      <c r="M35" s="191"/>
      <c r="N35" s="191"/>
      <c r="O35" s="191"/>
      <c r="P35" s="191"/>
      <c r="Q35" s="191"/>
      <c r="R35" s="191"/>
      <c r="S35" s="191"/>
    </row>
    <row r="36" spans="1:20" x14ac:dyDescent="0.25">
      <c r="A36" s="192" t="s">
        <v>45</v>
      </c>
      <c r="B36" s="192"/>
      <c r="C36" s="192"/>
      <c r="D36" s="192"/>
      <c r="E36" s="192"/>
      <c r="F36" s="192"/>
      <c r="G36" s="192"/>
      <c r="H36" s="192"/>
      <c r="I36" s="192"/>
      <c r="J36" s="192"/>
      <c r="K36" s="192"/>
      <c r="L36" s="192"/>
      <c r="M36" s="192"/>
      <c r="N36" s="192"/>
      <c r="O36" s="192"/>
      <c r="P36" s="192"/>
      <c r="Q36" s="192"/>
      <c r="R36" s="192"/>
      <c r="S36" s="192"/>
    </row>
    <row r="37" spans="1:20" ht="17.25" x14ac:dyDescent="0.25">
      <c r="A37" s="192" t="s">
        <v>46</v>
      </c>
      <c r="B37" s="192"/>
      <c r="C37" s="192"/>
      <c r="D37" s="192"/>
      <c r="E37" s="192"/>
      <c r="F37" s="192"/>
      <c r="G37" s="192"/>
      <c r="H37" s="192"/>
      <c r="I37" s="192"/>
      <c r="J37" s="192"/>
      <c r="K37" s="192"/>
      <c r="L37" s="192"/>
      <c r="M37" s="192"/>
      <c r="N37" s="192"/>
      <c r="O37" s="192"/>
      <c r="P37" s="192"/>
      <c r="Q37" s="192"/>
      <c r="R37" s="192"/>
      <c r="S37" s="192"/>
    </row>
    <row r="38" spans="1:20" x14ac:dyDescent="0.25">
      <c r="A38" s="193" t="s">
        <v>47</v>
      </c>
      <c r="B38" s="193"/>
      <c r="C38" s="193"/>
      <c r="D38" s="193"/>
      <c r="E38" s="193"/>
      <c r="F38" s="193"/>
      <c r="G38" s="193"/>
      <c r="H38" s="193"/>
      <c r="I38" s="193"/>
      <c r="J38" s="193"/>
      <c r="K38" s="193"/>
      <c r="L38" s="193"/>
      <c r="M38" s="193"/>
      <c r="N38" s="193"/>
      <c r="O38" s="193"/>
      <c r="P38" s="193"/>
      <c r="Q38" s="193"/>
      <c r="R38" s="193"/>
      <c r="S38" s="193"/>
      <c r="T38" s="196"/>
    </row>
    <row r="39" spans="1:20" ht="30" customHeight="1" x14ac:dyDescent="0.25">
      <c r="A39" s="113" t="s">
        <v>48</v>
      </c>
      <c r="B39" s="113"/>
      <c r="C39" s="113"/>
      <c r="D39" s="113"/>
      <c r="E39" s="113"/>
      <c r="F39" s="113"/>
      <c r="G39" s="113"/>
      <c r="H39" s="113"/>
      <c r="I39" s="113"/>
      <c r="J39" s="113"/>
      <c r="K39" s="113"/>
      <c r="L39" s="113"/>
      <c r="M39" s="113"/>
      <c r="N39" s="113"/>
      <c r="O39" s="113"/>
      <c r="P39" s="113"/>
      <c r="Q39" s="113"/>
      <c r="R39" s="113"/>
      <c r="S39" s="113"/>
      <c r="T39" s="1"/>
    </row>
    <row r="44" spans="1:20" x14ac:dyDescent="0.25">
      <c r="D44" s="32"/>
    </row>
  </sheetData>
  <sheetProtection selectLockedCells="1"/>
  <sortState ref="A36:L47">
    <sortCondition ref="A36:A47"/>
  </sortState>
  <mergeCells count="29">
    <mergeCell ref="A22:S22"/>
    <mergeCell ref="A38:S38"/>
    <mergeCell ref="A39:S39"/>
    <mergeCell ref="A34:S34"/>
    <mergeCell ref="A35:S35"/>
    <mergeCell ref="A36:S36"/>
    <mergeCell ref="A37:S37"/>
    <mergeCell ref="A28:S28"/>
    <mergeCell ref="A30:S30"/>
    <mergeCell ref="A31:S31"/>
    <mergeCell ref="A32:S32"/>
    <mergeCell ref="A33:S33"/>
    <mergeCell ref="A23:S23"/>
    <mergeCell ref="A24:S24"/>
    <mergeCell ref="A25:S25"/>
    <mergeCell ref="A27:S27"/>
    <mergeCell ref="A26:S26"/>
    <mergeCell ref="R6:S6"/>
    <mergeCell ref="I6:I7"/>
    <mergeCell ref="C6:C7"/>
    <mergeCell ref="F6:H6"/>
    <mergeCell ref="J6:O6"/>
    <mergeCell ref="P6:Q6"/>
    <mergeCell ref="B2:J2"/>
    <mergeCell ref="B3:J3"/>
    <mergeCell ref="B4:J4"/>
    <mergeCell ref="D6:D7"/>
    <mergeCell ref="E6:E7"/>
    <mergeCell ref="A6:B6"/>
  </mergeCells>
  <conditionalFormatting sqref="H8:H19">
    <cfRule type="top10" dxfId="14" priority="5" rank="1"/>
  </conditionalFormatting>
  <conditionalFormatting sqref="I8:I19">
    <cfRule type="top10" dxfId="13" priority="6" rank="1"/>
  </conditionalFormatting>
  <conditionalFormatting sqref="O8:O19">
    <cfRule type="top10" dxfId="12" priority="4" rank="1"/>
  </conditionalFormatting>
  <conditionalFormatting sqref="S8:S19">
    <cfRule type="top10" dxfId="11" priority="3" rank="1"/>
  </conditionalFormatting>
  <conditionalFormatting sqref="N8:S19">
    <cfRule type="containsErrors" dxfId="10" priority="2">
      <formula>ISERROR(N8)</formula>
    </cfRule>
  </conditionalFormatting>
  <conditionalFormatting sqref="N8:O19">
    <cfRule type="cellIs" dxfId="9" priority="1" operator="equal">
      <formula>0</formula>
    </cfRule>
  </conditionalFormatting>
  <dataValidations disablePrompts="1" xWindow="755" yWindow="420" count="10">
    <dataValidation type="date" operator="greaterThan" allowBlank="1" showInputMessage="1" showErrorMessage="1" promptTitle="Start Date" prompt="First date of the billing period" sqref="A8:A19">
      <formula1>1</formula1>
    </dataValidation>
    <dataValidation type="date" operator="greaterThan" allowBlank="1" showInputMessage="1" showErrorMessage="1" promptTitle="End Date" prompt="Date of the meter reading for this billing period" sqref="B8:B19">
      <formula1>A8</formula1>
    </dataValidation>
    <dataValidation type="whole" operator="greaterThanOrEqual" allowBlank="1" showErrorMessage="1" errorTitle="Reading" error="End reading must be greater than the initial reading!" sqref="G8:G19">
      <formula1>F8</formula1>
    </dataValidation>
    <dataValidation type="whole" operator="greaterThanOrEqual" allowBlank="1" showInputMessage="1" showErrorMessage="1" sqref="F8:F19">
      <formula1>0</formula1>
    </dataValidation>
    <dataValidation type="decimal" operator="greaterThanOrEqual" allowBlank="1" showInputMessage="1" showErrorMessage="1" promptTitle="Demand" prompt="This is the number usually shown on the bill as &quot;Billing Demand&quot;.  Many electrical services do not meter demand.  If there is no number for demand on your bill, enter 0." sqref="I8">
      <formula1>0</formula1>
    </dataValidation>
    <dataValidation type="decimal" operator="greaterThanOrEqual" allowBlank="1" showInputMessage="1" showErrorMessage="1" promptTitle="Fixed Charges" prompt="These are all charges that are not related to the electrical use or demand.  They typically include a service charge, on-time charges and other fixed fees that utilities may charge." sqref="J8:J19">
      <formula1>0</formula1>
    </dataValidation>
    <dataValidation allowBlank="1" showInputMessage="1" showErrorMessage="1" promptTitle="Kilowatt-hour charges" prompt="These are all items on the bill that are calculated based on the energy use (kW-hours).  On bills where there is more than one kW-hour charge all of the items should be added up and the total entered in this column." sqref="K8:K19"/>
    <dataValidation allowBlank="1" showInputMessage="1" showErrorMessage="1" promptTitle="Demand Charges" prompt="These are charges based on the demand (in kilowatts).  Some bill will have no demand charges.  Where there is more than one charge based on demand, they should be added together and the total entered in this column." sqref="L8:L19"/>
    <dataValidation allowBlank="1" showInputMessage="1" showErrorMessage="1" promptTitle="Service Provider Total" prompt="This is a calculated field. It includes all charges from the electricity service provider.  It can be overwritten but it may lead inaccurate results." sqref="N8:N19"/>
    <dataValidation allowBlank="1" showInputMessage="1" showErrorMessage="1" promptTitle="Bill Total" prompt="This field is calculated and is the total of all the monthly charges for electricity.  It includes charges from third party electrical suppliers.  It can be overwritten but it may affect the accuracy of the results." sqref="O8:O19"/>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election activeCell="A26" sqref="A26"/>
    </sheetView>
  </sheetViews>
  <sheetFormatPr defaultRowHeight="15" x14ac:dyDescent="0.25"/>
  <cols>
    <col min="1" max="1" width="12.140625" customWidth="1"/>
    <col min="2" max="2" width="11.7109375" bestFit="1" customWidth="1"/>
    <col min="3" max="3" width="6.28515625" customWidth="1"/>
    <col min="4" max="4" width="5.85546875" customWidth="1"/>
    <col min="5" max="5" width="6.140625" customWidth="1"/>
    <col min="6" max="6" width="9.85546875" customWidth="1"/>
    <col min="7" max="7" width="9" customWidth="1"/>
    <col min="9" max="9" width="6.85546875" customWidth="1"/>
    <col min="10" max="10" width="9.5703125" customWidth="1"/>
    <col min="14" max="15" width="11.85546875" customWidth="1"/>
  </cols>
  <sheetData>
    <row r="1" spans="1:19" ht="15.75" x14ac:dyDescent="0.25">
      <c r="A1" s="138" t="s">
        <v>52</v>
      </c>
    </row>
    <row r="3" spans="1:19" x14ac:dyDescent="0.25">
      <c r="A3" s="113" t="s">
        <v>50</v>
      </c>
      <c r="B3" s="113"/>
      <c r="C3" s="113"/>
      <c r="D3" s="113"/>
      <c r="E3" s="113"/>
      <c r="F3" s="113"/>
      <c r="G3" s="113"/>
      <c r="H3" s="113"/>
      <c r="I3" s="113"/>
      <c r="J3" s="113"/>
      <c r="K3" s="113"/>
      <c r="L3" s="113"/>
      <c r="M3" s="113"/>
      <c r="N3" s="113"/>
      <c r="O3" s="113"/>
      <c r="P3" s="113"/>
      <c r="Q3" s="113"/>
      <c r="R3" s="113"/>
      <c r="S3" s="113"/>
    </row>
    <row r="4" spans="1:19" ht="30" customHeight="1" x14ac:dyDescent="0.25">
      <c r="A4" s="113" t="s">
        <v>51</v>
      </c>
      <c r="B4" s="113"/>
      <c r="C4" s="113"/>
      <c r="D4" s="113"/>
      <c r="E4" s="113"/>
      <c r="F4" s="113"/>
      <c r="G4" s="113"/>
      <c r="H4" s="113"/>
      <c r="I4" s="113"/>
      <c r="J4" s="113"/>
      <c r="K4" s="113"/>
      <c r="L4" s="113"/>
      <c r="M4" s="113"/>
      <c r="N4" s="113"/>
      <c r="O4" s="113"/>
      <c r="P4" s="113"/>
      <c r="Q4" s="113"/>
      <c r="R4" s="113"/>
      <c r="S4" s="113"/>
    </row>
    <row r="7" spans="1:19" ht="16.5" thickBot="1" x14ac:dyDescent="0.3">
      <c r="A7" s="90" t="s">
        <v>53</v>
      </c>
    </row>
    <row r="8" spans="1:19" ht="15.75" thickBot="1" x14ac:dyDescent="0.3">
      <c r="A8" s="139" t="s">
        <v>17</v>
      </c>
      <c r="B8" s="140"/>
      <c r="C8" s="141" t="s">
        <v>2</v>
      </c>
      <c r="D8" s="142" t="s">
        <v>11</v>
      </c>
      <c r="E8" s="143" t="s">
        <v>12</v>
      </c>
      <c r="F8" s="139" t="s">
        <v>19</v>
      </c>
      <c r="G8" s="144"/>
      <c r="H8" s="140"/>
      <c r="I8" s="141" t="s">
        <v>5</v>
      </c>
      <c r="J8" s="139" t="s">
        <v>18</v>
      </c>
      <c r="K8" s="144"/>
      <c r="L8" s="144"/>
      <c r="M8" s="144"/>
      <c r="N8" s="144"/>
      <c r="O8" s="140"/>
      <c r="P8" s="139" t="s">
        <v>29</v>
      </c>
      <c r="Q8" s="140"/>
      <c r="R8" s="139" t="s">
        <v>0</v>
      </c>
      <c r="S8" s="140"/>
    </row>
    <row r="9" spans="1:19" ht="15.75" thickBot="1" x14ac:dyDescent="0.3">
      <c r="A9" s="145" t="s">
        <v>6</v>
      </c>
      <c r="B9" s="146" t="s">
        <v>7</v>
      </c>
      <c r="C9" s="147"/>
      <c r="D9" s="148"/>
      <c r="E9" s="149"/>
      <c r="F9" s="145" t="s">
        <v>8</v>
      </c>
      <c r="G9" s="150" t="s">
        <v>9</v>
      </c>
      <c r="H9" s="146" t="s">
        <v>4</v>
      </c>
      <c r="I9" s="147"/>
      <c r="J9" s="145" t="s">
        <v>21</v>
      </c>
      <c r="K9" s="150" t="s">
        <v>4</v>
      </c>
      <c r="L9" s="150" t="s">
        <v>5</v>
      </c>
      <c r="M9" s="150" t="s">
        <v>20</v>
      </c>
      <c r="N9" s="150" t="s">
        <v>37</v>
      </c>
      <c r="O9" s="146" t="s">
        <v>3</v>
      </c>
      <c r="P9" s="145" t="s">
        <v>22</v>
      </c>
      <c r="Q9" s="146" t="s">
        <v>20</v>
      </c>
      <c r="R9" s="145" t="s">
        <v>23</v>
      </c>
      <c r="S9" s="146" t="s">
        <v>10</v>
      </c>
    </row>
    <row r="10" spans="1:19" x14ac:dyDescent="0.25">
      <c r="A10" s="36">
        <v>40909</v>
      </c>
      <c r="B10" s="37">
        <v>40938</v>
      </c>
      <c r="C10" s="151">
        <f t="shared" ref="C10:C21" si="0">B10-A10</f>
        <v>29</v>
      </c>
      <c r="D10" s="152">
        <v>1</v>
      </c>
      <c r="E10" s="153">
        <v>211</v>
      </c>
      <c r="F10" s="115">
        <v>21245</v>
      </c>
      <c r="G10" s="116">
        <v>23900</v>
      </c>
      <c r="H10" s="60">
        <f>MAX(G10-F10,0)</f>
        <v>2655</v>
      </c>
      <c r="I10" s="51">
        <v>30.9</v>
      </c>
      <c r="J10" s="128">
        <v>24.5</v>
      </c>
      <c r="K10" s="121">
        <v>0</v>
      </c>
      <c r="L10" s="121">
        <v>238.87</v>
      </c>
      <c r="M10" s="131">
        <v>329.54</v>
      </c>
      <c r="N10" s="154">
        <f t="shared" ref="N10:N21" si="1">L10+K10+J10</f>
        <v>263.37</v>
      </c>
      <c r="O10" s="134">
        <f t="shared" ref="O10:O21" si="2">SUM(J10:M10)</f>
        <v>592.91000000000008</v>
      </c>
      <c r="P10" s="155">
        <f>O10*100/H10</f>
        <v>22.331826741996235</v>
      </c>
      <c r="Q10" s="156">
        <f>M10*100/H10</f>
        <v>12.412052730696798</v>
      </c>
      <c r="R10" s="157">
        <f t="shared" ref="R10:R21" si="3">L10/I10</f>
        <v>7.7304207119741104</v>
      </c>
      <c r="S10" s="158">
        <f t="shared" ref="S10:S21" si="4">L10/O10</f>
        <v>0.40287733382806828</v>
      </c>
    </row>
    <row r="11" spans="1:19" x14ac:dyDescent="0.25">
      <c r="A11" s="38">
        <f>B10</f>
        <v>40938</v>
      </c>
      <c r="B11" s="39">
        <v>40967</v>
      </c>
      <c r="C11" s="159">
        <f t="shared" si="0"/>
        <v>29</v>
      </c>
      <c r="D11" s="160">
        <v>0</v>
      </c>
      <c r="E11" s="161">
        <v>463</v>
      </c>
      <c r="F11" s="117">
        <v>23900</v>
      </c>
      <c r="G11" s="118">
        <v>28690</v>
      </c>
      <c r="H11" s="61">
        <f>MAX(G11-F11,0)</f>
        <v>4790</v>
      </c>
      <c r="I11" s="53">
        <v>30.6</v>
      </c>
      <c r="J11" s="129">
        <v>24.5</v>
      </c>
      <c r="K11" s="122">
        <v>0</v>
      </c>
      <c r="L11" s="122">
        <v>438.46</v>
      </c>
      <c r="M11" s="132">
        <v>645.79</v>
      </c>
      <c r="N11" s="162">
        <f t="shared" si="1"/>
        <v>462.96</v>
      </c>
      <c r="O11" s="135">
        <f t="shared" si="2"/>
        <v>1108.75</v>
      </c>
      <c r="P11" s="163">
        <f>O11*100/H11</f>
        <v>23.147181628392484</v>
      </c>
      <c r="Q11" s="164">
        <f>M11*100/H11</f>
        <v>13.482045929018788</v>
      </c>
      <c r="R11" s="165">
        <f t="shared" si="3"/>
        <v>14.328758169934639</v>
      </c>
      <c r="S11" s="166">
        <f t="shared" si="4"/>
        <v>0.39545434047350619</v>
      </c>
    </row>
    <row r="12" spans="1:19" x14ac:dyDescent="0.25">
      <c r="A12" s="38">
        <f t="shared" ref="A12:A20" si="5">B11</f>
        <v>40967</v>
      </c>
      <c r="B12" s="39">
        <v>40998</v>
      </c>
      <c r="C12" s="159">
        <f t="shared" si="0"/>
        <v>31</v>
      </c>
      <c r="D12" s="160">
        <v>2</v>
      </c>
      <c r="E12" s="161">
        <v>193</v>
      </c>
      <c r="F12" s="117">
        <v>28690</v>
      </c>
      <c r="G12" s="118">
        <v>33116</v>
      </c>
      <c r="H12" s="61">
        <f t="shared" ref="H12:H20" si="6">MAX(G12-F12,0)</f>
        <v>4426</v>
      </c>
      <c r="I12" s="53">
        <v>31.9</v>
      </c>
      <c r="J12" s="129">
        <v>24.5</v>
      </c>
      <c r="K12" s="122">
        <v>0</v>
      </c>
      <c r="L12" s="122">
        <v>404.18</v>
      </c>
      <c r="M12" s="132">
        <v>615.66</v>
      </c>
      <c r="N12" s="162">
        <f t="shared" si="1"/>
        <v>428.68</v>
      </c>
      <c r="O12" s="135">
        <f t="shared" si="2"/>
        <v>1044.3399999999999</v>
      </c>
      <c r="P12" s="163">
        <f t="shared" ref="P12:P20" si="7">O12*100/H12</f>
        <v>23.59557162223226</v>
      </c>
      <c r="Q12" s="164">
        <f t="shared" ref="Q12:Q20" si="8">M12*100/H12</f>
        <v>13.910076818798013</v>
      </c>
      <c r="R12" s="165">
        <f t="shared" si="3"/>
        <v>12.670219435736678</v>
      </c>
      <c r="S12" s="166">
        <f t="shared" si="4"/>
        <v>0.38701955301913171</v>
      </c>
    </row>
    <row r="13" spans="1:19" x14ac:dyDescent="0.25">
      <c r="A13" s="38">
        <f t="shared" si="5"/>
        <v>40998</v>
      </c>
      <c r="B13" s="39">
        <v>41029</v>
      </c>
      <c r="C13" s="159">
        <f t="shared" si="0"/>
        <v>31</v>
      </c>
      <c r="D13" s="160">
        <v>87</v>
      </c>
      <c r="E13" s="161">
        <v>135</v>
      </c>
      <c r="F13" s="117">
        <v>33116</v>
      </c>
      <c r="G13" s="118">
        <v>38404</v>
      </c>
      <c r="H13" s="61">
        <f t="shared" si="6"/>
        <v>5288</v>
      </c>
      <c r="I13" s="53">
        <v>33</v>
      </c>
      <c r="J13" s="129">
        <v>24.5</v>
      </c>
      <c r="K13" s="122">
        <v>0</v>
      </c>
      <c r="L13" s="122">
        <v>460.05</v>
      </c>
      <c r="M13" s="132">
        <v>1351.22</v>
      </c>
      <c r="N13" s="162">
        <f t="shared" si="1"/>
        <v>484.55</v>
      </c>
      <c r="O13" s="135">
        <f t="shared" si="2"/>
        <v>1835.77</v>
      </c>
      <c r="P13" s="163">
        <f t="shared" si="7"/>
        <v>34.715771558245081</v>
      </c>
      <c r="Q13" s="164">
        <f t="shared" si="8"/>
        <v>25.552571860816943</v>
      </c>
      <c r="R13" s="165">
        <f t="shared" si="3"/>
        <v>13.940909090909091</v>
      </c>
      <c r="S13" s="166">
        <f t="shared" si="4"/>
        <v>0.25060328908305507</v>
      </c>
    </row>
    <row r="14" spans="1:19" x14ac:dyDescent="0.25">
      <c r="A14" s="38">
        <f t="shared" si="5"/>
        <v>41029</v>
      </c>
      <c r="B14" s="39">
        <v>41058</v>
      </c>
      <c r="C14" s="159">
        <f t="shared" si="0"/>
        <v>29</v>
      </c>
      <c r="D14" s="160">
        <v>234</v>
      </c>
      <c r="E14" s="161">
        <v>41</v>
      </c>
      <c r="F14" s="117">
        <v>38404</v>
      </c>
      <c r="G14" s="118">
        <v>41969</v>
      </c>
      <c r="H14" s="61">
        <f t="shared" si="6"/>
        <v>3565</v>
      </c>
      <c r="I14" s="53">
        <v>34.1</v>
      </c>
      <c r="J14" s="129">
        <v>24.5</v>
      </c>
      <c r="K14" s="122">
        <v>0</v>
      </c>
      <c r="L14" s="122">
        <v>316.68</v>
      </c>
      <c r="M14" s="132">
        <v>594.99</v>
      </c>
      <c r="N14" s="162">
        <f t="shared" si="1"/>
        <v>341.18</v>
      </c>
      <c r="O14" s="135">
        <f t="shared" si="2"/>
        <v>936.17000000000007</v>
      </c>
      <c r="P14" s="163">
        <f t="shared" si="7"/>
        <v>26.260028050490885</v>
      </c>
      <c r="Q14" s="164">
        <f t="shared" si="8"/>
        <v>16.689761570827489</v>
      </c>
      <c r="R14" s="165">
        <f t="shared" si="3"/>
        <v>9.2868035190615839</v>
      </c>
      <c r="S14" s="166">
        <f t="shared" si="4"/>
        <v>0.33827189506179434</v>
      </c>
    </row>
    <row r="15" spans="1:19" x14ac:dyDescent="0.25">
      <c r="A15" s="38">
        <f t="shared" si="5"/>
        <v>41058</v>
      </c>
      <c r="B15" s="39">
        <v>41090</v>
      </c>
      <c r="C15" s="159">
        <f t="shared" si="0"/>
        <v>32</v>
      </c>
      <c r="D15" s="160">
        <v>555</v>
      </c>
      <c r="E15" s="161">
        <v>0</v>
      </c>
      <c r="F15" s="117">
        <v>41969</v>
      </c>
      <c r="G15" s="118">
        <v>43953</v>
      </c>
      <c r="H15" s="61">
        <f t="shared" si="6"/>
        <v>1984</v>
      </c>
      <c r="I15" s="53">
        <v>29.9</v>
      </c>
      <c r="J15" s="129">
        <v>24.5</v>
      </c>
      <c r="K15" s="122">
        <v>0</v>
      </c>
      <c r="L15" s="122">
        <v>188.49</v>
      </c>
      <c r="M15" s="132">
        <v>275.97000000000003</v>
      </c>
      <c r="N15" s="162">
        <f t="shared" si="1"/>
        <v>212.99</v>
      </c>
      <c r="O15" s="135">
        <f t="shared" si="2"/>
        <v>488.96000000000004</v>
      </c>
      <c r="P15" s="163">
        <f t="shared" si="7"/>
        <v>24.64516129032258</v>
      </c>
      <c r="Q15" s="164">
        <f t="shared" si="8"/>
        <v>13.909778225806454</v>
      </c>
      <c r="R15" s="165">
        <f t="shared" si="3"/>
        <v>6.304013377926422</v>
      </c>
      <c r="S15" s="166">
        <f t="shared" si="4"/>
        <v>0.38549165575916228</v>
      </c>
    </row>
    <row r="16" spans="1:19" x14ac:dyDescent="0.25">
      <c r="A16" s="38">
        <f t="shared" si="5"/>
        <v>41090</v>
      </c>
      <c r="B16" s="39">
        <v>41121</v>
      </c>
      <c r="C16" s="159">
        <f t="shared" si="0"/>
        <v>31</v>
      </c>
      <c r="D16" s="160">
        <v>866</v>
      </c>
      <c r="E16" s="161">
        <v>0</v>
      </c>
      <c r="F16" s="117">
        <v>43953</v>
      </c>
      <c r="G16" s="118">
        <v>46555</v>
      </c>
      <c r="H16" s="61">
        <f t="shared" si="6"/>
        <v>2602</v>
      </c>
      <c r="I16" s="53">
        <v>28.4</v>
      </c>
      <c r="J16" s="129">
        <v>24.5</v>
      </c>
      <c r="K16" s="122">
        <v>0</v>
      </c>
      <c r="L16" s="122">
        <v>243.51</v>
      </c>
      <c r="M16" s="132">
        <v>508.83</v>
      </c>
      <c r="N16" s="162">
        <f t="shared" si="1"/>
        <v>268.01</v>
      </c>
      <c r="O16" s="135">
        <f t="shared" si="2"/>
        <v>776.83999999999992</v>
      </c>
      <c r="P16" s="163">
        <f t="shared" si="7"/>
        <v>29.855495772482701</v>
      </c>
      <c r="Q16" s="164">
        <f t="shared" si="8"/>
        <v>19.555342044581092</v>
      </c>
      <c r="R16" s="165">
        <f t="shared" si="3"/>
        <v>8.5742957746478883</v>
      </c>
      <c r="S16" s="166">
        <f t="shared" si="4"/>
        <v>0.31346223160496373</v>
      </c>
    </row>
    <row r="17" spans="1:19" x14ac:dyDescent="0.25">
      <c r="A17" s="38">
        <f t="shared" si="5"/>
        <v>41121</v>
      </c>
      <c r="B17" s="39">
        <v>41151</v>
      </c>
      <c r="C17" s="159">
        <f t="shared" si="0"/>
        <v>30</v>
      </c>
      <c r="D17" s="160">
        <v>1019</v>
      </c>
      <c r="E17" s="161">
        <v>0</v>
      </c>
      <c r="F17" s="117">
        <v>46555</v>
      </c>
      <c r="G17" s="118">
        <v>49381</v>
      </c>
      <c r="H17" s="61">
        <f t="shared" si="6"/>
        <v>2826</v>
      </c>
      <c r="I17" s="53">
        <v>28.3</v>
      </c>
      <c r="J17" s="129">
        <v>24.5</v>
      </c>
      <c r="K17" s="122">
        <v>0</v>
      </c>
      <c r="L17" s="122">
        <v>255.69</v>
      </c>
      <c r="M17" s="132">
        <v>393.1</v>
      </c>
      <c r="N17" s="162">
        <f t="shared" si="1"/>
        <v>280.19</v>
      </c>
      <c r="O17" s="135">
        <f t="shared" si="2"/>
        <v>673.29</v>
      </c>
      <c r="P17" s="163">
        <f t="shared" si="7"/>
        <v>23.82484076433121</v>
      </c>
      <c r="Q17" s="164">
        <f t="shared" si="8"/>
        <v>13.910120311394197</v>
      </c>
      <c r="R17" s="165">
        <f t="shared" si="3"/>
        <v>9.0349823321554759</v>
      </c>
      <c r="S17" s="166">
        <f t="shared" si="4"/>
        <v>0.37976206389520117</v>
      </c>
    </row>
    <row r="18" spans="1:19" x14ac:dyDescent="0.25">
      <c r="A18" s="38">
        <f t="shared" si="5"/>
        <v>41151</v>
      </c>
      <c r="B18" s="39">
        <v>41182</v>
      </c>
      <c r="C18" s="159">
        <f t="shared" si="0"/>
        <v>31</v>
      </c>
      <c r="D18" s="160">
        <v>1080</v>
      </c>
      <c r="E18" s="161">
        <v>0</v>
      </c>
      <c r="F18" s="117">
        <v>49381</v>
      </c>
      <c r="G18" s="118">
        <v>53725</v>
      </c>
      <c r="H18" s="61">
        <f t="shared" si="6"/>
        <v>4344</v>
      </c>
      <c r="I18" s="53">
        <v>27.7</v>
      </c>
      <c r="J18" s="129">
        <v>24.5</v>
      </c>
      <c r="K18" s="122">
        <v>0</v>
      </c>
      <c r="L18" s="122">
        <v>380.19</v>
      </c>
      <c r="M18" s="132">
        <v>692.57</v>
      </c>
      <c r="N18" s="162">
        <f t="shared" si="1"/>
        <v>404.69</v>
      </c>
      <c r="O18" s="135">
        <f t="shared" si="2"/>
        <v>1097.26</v>
      </c>
      <c r="P18" s="163">
        <f t="shared" si="7"/>
        <v>25.259208103130756</v>
      </c>
      <c r="Q18" s="164">
        <f t="shared" si="8"/>
        <v>15.943139963167587</v>
      </c>
      <c r="R18" s="165">
        <f t="shared" si="3"/>
        <v>13.725270758122743</v>
      </c>
      <c r="S18" s="166">
        <f t="shared" si="4"/>
        <v>0.34649034868672879</v>
      </c>
    </row>
    <row r="19" spans="1:19" x14ac:dyDescent="0.25">
      <c r="A19" s="38">
        <f t="shared" si="5"/>
        <v>41182</v>
      </c>
      <c r="B19" s="39">
        <v>41213</v>
      </c>
      <c r="C19" s="159">
        <f t="shared" si="0"/>
        <v>31</v>
      </c>
      <c r="D19" s="160">
        <v>902</v>
      </c>
      <c r="E19" s="161">
        <v>0</v>
      </c>
      <c r="F19" s="117">
        <v>53725</v>
      </c>
      <c r="G19" s="118">
        <v>56562</v>
      </c>
      <c r="H19" s="61">
        <f t="shared" si="6"/>
        <v>2837</v>
      </c>
      <c r="I19" s="53">
        <v>27.8</v>
      </c>
      <c r="J19" s="129">
        <v>24.5</v>
      </c>
      <c r="K19" s="122">
        <v>0</v>
      </c>
      <c r="L19" s="122">
        <v>254.56</v>
      </c>
      <c r="M19" s="132">
        <v>452.3</v>
      </c>
      <c r="N19" s="162">
        <f t="shared" si="1"/>
        <v>279.06</v>
      </c>
      <c r="O19" s="135">
        <f t="shared" si="2"/>
        <v>731.36</v>
      </c>
      <c r="P19" s="163">
        <f t="shared" si="7"/>
        <v>25.779344377863939</v>
      </c>
      <c r="Q19" s="164">
        <f t="shared" si="8"/>
        <v>15.942897426859359</v>
      </c>
      <c r="R19" s="165">
        <f t="shared" si="3"/>
        <v>9.1568345323741003</v>
      </c>
      <c r="S19" s="166">
        <f t="shared" si="4"/>
        <v>0.34806388098884272</v>
      </c>
    </row>
    <row r="20" spans="1:19" x14ac:dyDescent="0.25">
      <c r="A20" s="38">
        <f t="shared" si="5"/>
        <v>41213</v>
      </c>
      <c r="B20" s="39">
        <v>41243</v>
      </c>
      <c r="C20" s="159">
        <f t="shared" si="0"/>
        <v>30</v>
      </c>
      <c r="D20" s="160">
        <v>449</v>
      </c>
      <c r="E20" s="161">
        <v>3</v>
      </c>
      <c r="F20" s="117">
        <v>56562</v>
      </c>
      <c r="G20" s="118">
        <v>58616</v>
      </c>
      <c r="H20" s="61">
        <f t="shared" si="6"/>
        <v>2054</v>
      </c>
      <c r="I20" s="53">
        <v>27.9</v>
      </c>
      <c r="J20" s="129">
        <v>24.5</v>
      </c>
      <c r="K20" s="122">
        <v>0</v>
      </c>
      <c r="L20" s="122">
        <v>190.75</v>
      </c>
      <c r="M20" s="132">
        <v>327.47000000000003</v>
      </c>
      <c r="N20" s="162">
        <f t="shared" si="1"/>
        <v>215.25</v>
      </c>
      <c r="O20" s="135">
        <f t="shared" si="2"/>
        <v>542.72</v>
      </c>
      <c r="P20" s="163">
        <f t="shared" si="7"/>
        <v>26.422590068159689</v>
      </c>
      <c r="Q20" s="164">
        <f t="shared" si="8"/>
        <v>15.943037974683547</v>
      </c>
      <c r="R20" s="165">
        <f t="shared" si="3"/>
        <v>6.8369175627240146</v>
      </c>
      <c r="S20" s="166">
        <f t="shared" si="4"/>
        <v>0.35147037146226412</v>
      </c>
    </row>
    <row r="21" spans="1:19" ht="15.75" thickBot="1" x14ac:dyDescent="0.3">
      <c r="A21" s="41">
        <f>B20</f>
        <v>41243</v>
      </c>
      <c r="B21" s="42">
        <v>41274</v>
      </c>
      <c r="C21" s="167">
        <f t="shared" si="0"/>
        <v>31</v>
      </c>
      <c r="D21" s="168">
        <v>166</v>
      </c>
      <c r="E21" s="169">
        <v>24</v>
      </c>
      <c r="F21" s="119">
        <v>58616</v>
      </c>
      <c r="G21" s="120">
        <v>60827</v>
      </c>
      <c r="H21" s="62">
        <f>MAX(G21-F21,0)</f>
        <v>2211</v>
      </c>
      <c r="I21" s="55">
        <v>27.6</v>
      </c>
      <c r="J21" s="130">
        <v>24.5</v>
      </c>
      <c r="K21" s="123">
        <v>0</v>
      </c>
      <c r="L21" s="123">
        <v>200.84</v>
      </c>
      <c r="M21" s="133">
        <v>187.01</v>
      </c>
      <c r="N21" s="170">
        <f t="shared" si="1"/>
        <v>225.34</v>
      </c>
      <c r="O21" s="136">
        <f t="shared" si="2"/>
        <v>412.35</v>
      </c>
      <c r="P21" s="171">
        <f>O21*100/H21</f>
        <v>18.649932157394844</v>
      </c>
      <c r="Q21" s="172">
        <f>M21*100/H21</f>
        <v>8.4581637268204428</v>
      </c>
      <c r="R21" s="173">
        <f t="shared" si="3"/>
        <v>7.2768115942028979</v>
      </c>
      <c r="S21" s="174">
        <f t="shared" si="4"/>
        <v>0.48706196192554868</v>
      </c>
    </row>
    <row r="22" spans="1:19" x14ac:dyDescent="0.25">
      <c r="A22" s="175"/>
      <c r="B22" s="176" t="s">
        <v>26</v>
      </c>
      <c r="C22" s="177">
        <f>SUM(C10:C21)</f>
        <v>365</v>
      </c>
      <c r="D22" s="178"/>
      <c r="E22" s="179"/>
      <c r="F22" s="179"/>
      <c r="G22" s="176" t="s">
        <v>27</v>
      </c>
      <c r="H22" s="180">
        <f>AVERAGE(H10:H21)</f>
        <v>3298.5</v>
      </c>
      <c r="I22" s="181" t="s">
        <v>4</v>
      </c>
      <c r="J22" s="182"/>
      <c r="K22" s="183"/>
      <c r="L22" s="182"/>
      <c r="M22" s="184"/>
      <c r="N22" s="179"/>
      <c r="O22" s="176" t="s">
        <v>24</v>
      </c>
      <c r="P22" s="185">
        <f>AVERAGE(P10:P21)</f>
        <v>25.373912677920227</v>
      </c>
      <c r="Q22" s="181" t="s">
        <v>28</v>
      </c>
      <c r="R22" s="186"/>
      <c r="S22" s="187"/>
    </row>
    <row r="23" spans="1:19" x14ac:dyDescent="0.25">
      <c r="A23" s="188"/>
      <c r="B23" s="188"/>
      <c r="C23" s="188"/>
      <c r="D23" s="188"/>
      <c r="E23" s="188"/>
      <c r="F23" s="188"/>
      <c r="G23" s="188"/>
      <c r="H23" s="188"/>
      <c r="I23" s="188"/>
      <c r="J23" s="182"/>
      <c r="K23" s="183"/>
      <c r="L23" s="182"/>
      <c r="M23" s="184"/>
      <c r="N23" s="176" t="s">
        <v>25</v>
      </c>
      <c r="O23" s="189">
        <f>SUM(O10:O21)</f>
        <v>10240.720000000001</v>
      </c>
      <c r="P23" s="186"/>
      <c r="Q23" s="190"/>
      <c r="R23" s="186"/>
      <c r="S23" s="187"/>
    </row>
    <row r="25" spans="1:19" x14ac:dyDescent="0.25">
      <c r="A25" s="195" t="s">
        <v>56</v>
      </c>
      <c r="B25" s="195"/>
      <c r="C25" s="195"/>
      <c r="D25" s="195"/>
      <c r="E25" s="195"/>
      <c r="F25" s="195"/>
      <c r="G25" s="195"/>
      <c r="H25" s="195"/>
    </row>
    <row r="28" spans="1:19" x14ac:dyDescent="0.25">
      <c r="D28" s="125"/>
    </row>
    <row r="29" spans="1:19" x14ac:dyDescent="0.25">
      <c r="D29" s="125"/>
      <c r="E29" s="114"/>
    </row>
    <row r="30" spans="1:19" x14ac:dyDescent="0.25">
      <c r="D30" s="125"/>
      <c r="E30" s="114"/>
    </row>
    <row r="31" spans="1:19" x14ac:dyDescent="0.25">
      <c r="D31" s="125"/>
      <c r="E31" s="114"/>
      <c r="I31" s="124"/>
    </row>
    <row r="32" spans="1:19" x14ac:dyDescent="0.25">
      <c r="D32" s="125"/>
      <c r="E32" s="114"/>
      <c r="F32" s="124"/>
      <c r="I32" s="124"/>
    </row>
    <row r="33" spans="4:9" x14ac:dyDescent="0.25">
      <c r="D33" s="125"/>
      <c r="E33" s="114"/>
      <c r="F33" s="124"/>
      <c r="I33" s="124"/>
    </row>
    <row r="34" spans="4:9" x14ac:dyDescent="0.25">
      <c r="D34" s="125"/>
      <c r="E34" s="114"/>
      <c r="F34" s="124"/>
      <c r="I34" s="124"/>
    </row>
    <row r="35" spans="4:9" x14ac:dyDescent="0.25">
      <c r="D35" s="125"/>
      <c r="E35" s="114"/>
      <c r="F35" s="124"/>
      <c r="I35" s="124"/>
    </row>
    <row r="36" spans="4:9" x14ac:dyDescent="0.25">
      <c r="D36" s="125"/>
      <c r="E36" s="114"/>
      <c r="F36" s="124"/>
      <c r="I36" s="124"/>
    </row>
    <row r="37" spans="4:9" x14ac:dyDescent="0.25">
      <c r="D37" s="125"/>
      <c r="E37" s="114"/>
      <c r="F37" s="124"/>
      <c r="I37" s="124"/>
    </row>
    <row r="38" spans="4:9" x14ac:dyDescent="0.25">
      <c r="D38" s="125"/>
      <c r="E38" s="114"/>
      <c r="F38" s="124"/>
      <c r="I38" s="124"/>
    </row>
    <row r="39" spans="4:9" x14ac:dyDescent="0.25">
      <c r="D39" s="125"/>
      <c r="E39" s="114"/>
      <c r="F39" s="124"/>
      <c r="I39" s="124"/>
    </row>
    <row r="40" spans="4:9" x14ac:dyDescent="0.25">
      <c r="D40" s="126"/>
      <c r="E40" s="114"/>
      <c r="F40" s="124"/>
      <c r="I40" s="124"/>
    </row>
    <row r="41" spans="4:9" x14ac:dyDescent="0.25">
      <c r="D41" s="127"/>
      <c r="F41" s="124"/>
      <c r="I41" s="124"/>
    </row>
    <row r="42" spans="4:9" x14ac:dyDescent="0.25">
      <c r="F42" s="124"/>
      <c r="I42" s="124"/>
    </row>
    <row r="43" spans="4:9" x14ac:dyDescent="0.25">
      <c r="F43" s="124"/>
    </row>
  </sheetData>
  <sheetProtection password="B061" sheet="1" objects="1" scenarios="1"/>
  <mergeCells count="12">
    <mergeCell ref="J8:O8"/>
    <mergeCell ref="P8:Q8"/>
    <mergeCell ref="R8:S8"/>
    <mergeCell ref="A3:S3"/>
    <mergeCell ref="A4:S4"/>
    <mergeCell ref="A25:H25"/>
    <mergeCell ref="A8:B8"/>
    <mergeCell ref="C8:C9"/>
    <mergeCell ref="D8:D9"/>
    <mergeCell ref="E8:E9"/>
    <mergeCell ref="F8:H8"/>
    <mergeCell ref="I8:I9"/>
  </mergeCells>
  <conditionalFormatting sqref="H10:H21">
    <cfRule type="top10" dxfId="8" priority="9" rank="1"/>
  </conditionalFormatting>
  <conditionalFormatting sqref="I10:I21">
    <cfRule type="top10" dxfId="7" priority="10" rank="1"/>
  </conditionalFormatting>
  <conditionalFormatting sqref="O10:O21">
    <cfRule type="top10" dxfId="6" priority="8" rank="1"/>
  </conditionalFormatting>
  <conditionalFormatting sqref="S10:S21">
    <cfRule type="top10" dxfId="5" priority="7" rank="1"/>
  </conditionalFormatting>
  <conditionalFormatting sqref="N10:S21">
    <cfRule type="containsErrors" dxfId="4" priority="6">
      <formula>ISERROR(N10)</formula>
    </cfRule>
  </conditionalFormatting>
  <conditionalFormatting sqref="N10:O21">
    <cfRule type="cellIs" dxfId="3" priority="5" operator="equal">
      <formula>0</formula>
    </cfRule>
  </conditionalFormatting>
  <conditionalFormatting sqref="D28:D39">
    <cfRule type="top10" dxfId="2" priority="3" rank="1"/>
  </conditionalFormatting>
  <conditionalFormatting sqref="I31:I42">
    <cfRule type="top10" dxfId="0" priority="1" rank="1"/>
  </conditionalFormatting>
  <dataValidations count="10">
    <dataValidation allowBlank="1" showInputMessage="1" showErrorMessage="1" promptTitle="Bill Total" prompt="This field is calculated and is the total of all the monthly charges for electricity.  It includes charges from third party electrical suppliers.  It can be overwritten but it may affect the accuracy of the results." sqref="O10:O21"/>
    <dataValidation allowBlank="1" showInputMessage="1" showErrorMessage="1" promptTitle="Service Provider Total" prompt="This is a calculated field. It includes all charges from the electricity service provider.  It can be overwritten but it may lead inaccurate results." sqref="N10:N21"/>
    <dataValidation allowBlank="1" showInputMessage="1" showErrorMessage="1" promptTitle="Demand Charges" prompt="These are charges based on the demand (in kilowatts).  Some bill will have no demand charges.  Where there is more than one charge based on demand, they should be added together and the total entered in this column." sqref="L10:L21"/>
    <dataValidation allowBlank="1" showInputMessage="1" showErrorMessage="1" promptTitle="Kilowatt-hour charges" prompt="These are all items on the bill that are calculated based on the energy use (kW-hours).  On bills where there is more than one kW-hour charge all of the items should be added up and the total entered in this column." sqref="K10:K21"/>
    <dataValidation type="decimal" operator="greaterThanOrEqual" allowBlank="1" showInputMessage="1" showErrorMessage="1" promptTitle="Fixed Charges" prompt="These are all charges that are not related to the electrical use or demand.  They typically include a service charge, on-time charges and other fixed fees that utilities may charge." sqref="J10:J21">
      <formula1>0</formula1>
    </dataValidation>
    <dataValidation type="decimal" operator="greaterThanOrEqual" allowBlank="1" showInputMessage="1" showErrorMessage="1" promptTitle="Demand" prompt="This is the number usually shown on the bill as &quot;Billing Demand&quot;.  Many electrical services do not meter demand.  If there is no number for demand on your bill, enter 0." sqref="I10">
      <formula1>0</formula1>
    </dataValidation>
    <dataValidation type="whole" operator="greaterThanOrEqual" allowBlank="1" showInputMessage="1" showErrorMessage="1" sqref="F10:F21">
      <formula1>0</formula1>
    </dataValidation>
    <dataValidation type="whole" operator="greaterThanOrEqual" allowBlank="1" showErrorMessage="1" errorTitle="Reading" error="End reading must be greater than the initial reading!" sqref="G10:G21">
      <formula1>F10</formula1>
    </dataValidation>
    <dataValidation type="date" operator="greaterThan" allowBlank="1" showInputMessage="1" showErrorMessage="1" promptTitle="End Date" prompt="Date of the meter reading for this billing period" sqref="B10:B21">
      <formula1>A10</formula1>
    </dataValidation>
    <dataValidation type="date" operator="greaterThan" allowBlank="1" showInputMessage="1" showErrorMessage="1" promptTitle="Start Date" prompt="First date of the billing period" sqref="A10:A21">
      <formula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defaultRowHeight="15" x14ac:dyDescent="0.25"/>
  <sheetData>
    <row r="1" spans="1:1" x14ac:dyDescent="0.25">
      <c r="A1" t="s">
        <v>54</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Utilities</vt:lpstr>
      <vt:lpstr>Instructions</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Billing History</dc:title>
  <dc:creator>Tom</dc:creator>
  <cp:lastModifiedBy>Tom</cp:lastModifiedBy>
  <dcterms:created xsi:type="dcterms:W3CDTF">2014-01-08T15:17:10Z</dcterms:created>
  <dcterms:modified xsi:type="dcterms:W3CDTF">2014-06-25T17:44:25Z</dcterms:modified>
</cp:coreProperties>
</file>